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arangel/OneDrive - mineducacion.gov.co/PTA 2022/Socioemocionales/"/>
    </mc:Choice>
  </mc:AlternateContent>
  <xr:revisionPtr revIDLastSave="0" documentId="13_ncr:1_{71E3F0DD-24D3-AA44-B2B2-70D475DE4E6E}" xr6:coauthVersionLast="47" xr6:coauthVersionMax="47" xr10:uidLastSave="{00000000-0000-0000-0000-000000000000}"/>
  <bookViews>
    <workbookView xWindow="4560" yWindow="500" windowWidth="34700" windowHeight="20840" activeTab="1" xr2:uid="{8C91336D-D49F-D64D-9AFF-67C689C19C75}"/>
  </bookViews>
  <sheets>
    <sheet name="Tabulación" sheetId="1" r:id="rId1"/>
    <sheet name="Gráfic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51" i="1" l="1"/>
  <c r="BH50" i="1"/>
  <c r="BH49" i="1"/>
  <c r="BH48" i="1"/>
  <c r="BH47" i="1"/>
  <c r="BH46" i="1"/>
  <c r="BH45" i="1"/>
  <c r="BH43" i="1"/>
  <c r="BH42" i="1"/>
  <c r="BH41" i="1"/>
  <c r="BH40" i="1"/>
  <c r="BH39" i="1"/>
  <c r="BH37" i="1"/>
  <c r="BH36" i="1"/>
  <c r="BH35" i="1"/>
  <c r="BH34" i="1"/>
  <c r="BH32" i="1"/>
  <c r="BH31" i="1"/>
  <c r="BH30" i="1"/>
  <c r="BH29" i="1"/>
  <c r="BG56" i="1"/>
  <c r="BF56" i="1"/>
  <c r="BE56" i="1"/>
  <c r="BH56" i="1" s="1"/>
  <c r="BG55" i="1"/>
  <c r="BF55" i="1"/>
  <c r="BE55" i="1"/>
  <c r="BG54" i="1"/>
  <c r="BF54" i="1"/>
  <c r="BE54" i="1"/>
  <c r="BG53" i="1"/>
  <c r="BF53" i="1"/>
  <c r="BE53" i="1"/>
  <c r="BG51" i="1"/>
  <c r="BF51" i="1"/>
  <c r="BE51" i="1"/>
  <c r="BG50" i="1"/>
  <c r="BF50" i="1"/>
  <c r="BE50" i="1"/>
  <c r="BG49" i="1"/>
  <c r="BF49" i="1"/>
  <c r="BE49" i="1"/>
  <c r="BG48" i="1"/>
  <c r="BF48" i="1"/>
  <c r="BE48" i="1"/>
  <c r="BG47" i="1"/>
  <c r="BF47" i="1"/>
  <c r="BE47" i="1"/>
  <c r="BG46" i="1"/>
  <c r="BF46" i="1"/>
  <c r="BE46" i="1"/>
  <c r="BG45" i="1"/>
  <c r="BF45" i="1"/>
  <c r="BE45" i="1"/>
  <c r="BG43" i="1"/>
  <c r="BG42" i="1"/>
  <c r="BG41" i="1"/>
  <c r="BG40" i="1"/>
  <c r="BG39" i="1"/>
  <c r="BE58" i="1"/>
  <c r="BE35" i="1"/>
  <c r="BE30" i="1"/>
  <c r="BG29" i="1"/>
  <c r="BF29" i="1"/>
  <c r="BE29" i="1"/>
  <c r="BE43" i="1"/>
  <c r="BE42" i="1"/>
  <c r="BE41" i="1"/>
  <c r="BE40" i="1"/>
  <c r="BE39" i="1"/>
  <c r="BJ61" i="1"/>
  <c r="BI61" i="1"/>
  <c r="BH61" i="1"/>
  <c r="BG61" i="1"/>
  <c r="BF61" i="1"/>
  <c r="BE61" i="1"/>
  <c r="BJ60" i="1"/>
  <c r="BI60" i="1"/>
  <c r="BH60" i="1"/>
  <c r="BG60" i="1"/>
  <c r="BF60" i="1"/>
  <c r="BE60" i="1"/>
  <c r="BJ59" i="1"/>
  <c r="BI59" i="1"/>
  <c r="BH59" i="1"/>
  <c r="BG59" i="1"/>
  <c r="BF59" i="1"/>
  <c r="BE59" i="1"/>
  <c r="BJ58" i="1"/>
  <c r="BI58" i="1"/>
  <c r="BH58" i="1"/>
  <c r="BG58" i="1"/>
  <c r="BF58" i="1"/>
  <c r="BF43" i="1"/>
  <c r="BF42" i="1"/>
  <c r="BF41" i="1"/>
  <c r="BF40" i="1"/>
  <c r="BF39" i="1"/>
  <c r="BG37" i="1"/>
  <c r="BF37" i="1"/>
  <c r="BE37" i="1"/>
  <c r="BG36" i="1"/>
  <c r="BF36" i="1"/>
  <c r="BE36" i="1"/>
  <c r="BG35" i="1"/>
  <c r="BF35" i="1"/>
  <c r="BG34" i="1"/>
  <c r="BF34" i="1"/>
  <c r="BE34" i="1"/>
  <c r="BG32" i="1"/>
  <c r="BF32" i="1"/>
  <c r="BE32" i="1"/>
  <c r="BG31" i="1"/>
  <c r="BF31" i="1"/>
  <c r="BE31" i="1"/>
  <c r="BG30" i="1"/>
  <c r="BF30" i="1"/>
  <c r="BK61" i="1" l="1"/>
  <c r="BK60" i="1"/>
  <c r="BK59" i="1"/>
  <c r="BK58" i="1"/>
  <c r="BH54" i="1"/>
  <c r="BH55" i="1"/>
  <c r="BH53" i="1"/>
</calcChain>
</file>

<file path=xl/sharedStrings.xml><?xml version="1.0" encoding="utf-8"?>
<sst xmlns="http://schemas.openxmlformats.org/spreadsheetml/2006/main" count="1848" uniqueCount="126">
  <si>
    <t>Pregunta</t>
  </si>
  <si>
    <t>Feliz</t>
  </si>
  <si>
    <t>Triste</t>
  </si>
  <si>
    <t>Categoría</t>
  </si>
  <si>
    <t>Respuesta socioemocional esperada</t>
  </si>
  <si>
    <t>Empatía neutra</t>
  </si>
  <si>
    <t>Empatía hacia quien me cae mal</t>
  </si>
  <si>
    <t>Triste (T)</t>
  </si>
  <si>
    <t>Regulación emocional</t>
  </si>
  <si>
    <t>Asertividad</t>
  </si>
  <si>
    <t>No</t>
  </si>
  <si>
    <t>Sí</t>
  </si>
  <si>
    <t>c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</si>
  <si>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</si>
  <si>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</si>
  <si>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</si>
  <si>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</si>
  <si>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</si>
  <si>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</si>
  <si>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</si>
  <si>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</si>
  <si>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</si>
  <si>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</si>
  <si>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</si>
  <si>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</si>
  <si>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</si>
  <si>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</si>
  <si>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</si>
  <si>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</si>
  <si>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</si>
  <si>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</si>
  <si>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</si>
  <si>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</si>
  <si>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</si>
  <si>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</si>
  <si>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</si>
  <si>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</si>
  <si>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</si>
  <si>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</si>
  <si>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</si>
  <si>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</si>
  <si>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</si>
  <si>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</si>
  <si>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</si>
  <si>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</si>
  <si>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</si>
  <si>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</si>
  <si>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</si>
  <si>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f</t>
  </si>
  <si>
    <t>a</t>
  </si>
  <si>
    <t>b</t>
  </si>
  <si>
    <t>e</t>
  </si>
  <si>
    <t>d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</si>
  <si>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</si>
  <si>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</si>
  <si>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</si>
  <si>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</si>
  <si>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</si>
  <si>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</si>
  <si>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</si>
  <si>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</si>
  <si>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</si>
  <si>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</si>
  <si>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Nada</t>
  </si>
  <si>
    <t xml:space="preserve">No. </t>
  </si>
  <si>
    <t>Gráficos de número de respuestas por categoría por pregunta, según competencia.</t>
  </si>
  <si>
    <t>Víctima de violencia</t>
  </si>
  <si>
    <t>Ejerce violencia</t>
  </si>
  <si>
    <t>Establecimiento educativo:</t>
  </si>
  <si>
    <t>Curso:</t>
  </si>
  <si>
    <t>Anotaciones del docente:</t>
  </si>
  <si>
    <t xml:space="preserve">Instrucciones: </t>
  </si>
  <si>
    <t>Triste (T), Feliz (F), Nada (N)</t>
  </si>
  <si>
    <t>Gráfica 1. Empatía</t>
  </si>
  <si>
    <r>
      <t>En la</t>
    </r>
    <r>
      <rPr>
        <b/>
        <sz val="12"/>
        <color theme="1"/>
        <rFont val="Calibri"/>
        <family val="2"/>
        <scheme val="minor"/>
      </rPr>
      <t xml:space="preserve"> gráfica 1</t>
    </r>
    <r>
      <rPr>
        <sz val="12"/>
        <color theme="1"/>
        <rFont val="Calibri"/>
        <family val="2"/>
        <scheme val="minor"/>
      </rPr>
      <t xml:space="preserve">, lo deseable es que la mayoría de los estudiantes hayan contestado que se sienten tristes a todas las preguntas. </t>
    </r>
  </si>
  <si>
    <t>Gráfica 2. Empatía a quien me cae mal</t>
  </si>
  <si>
    <t>Gráfica 3. Regulación emocional</t>
  </si>
  <si>
    <t>Gráfica 4. Víctima de violencia</t>
  </si>
  <si>
    <t>Gráfica 5. Ejerce violencia</t>
  </si>
  <si>
    <t>Gráfica 6. Asertividad</t>
  </si>
  <si>
    <r>
      <t>En la</t>
    </r>
    <r>
      <rPr>
        <b/>
        <sz val="12"/>
        <color theme="1"/>
        <rFont val="Calibri"/>
        <family val="2"/>
        <scheme val="minor"/>
      </rPr>
      <t xml:space="preserve"> gráfica 2</t>
    </r>
    <r>
      <rPr>
        <sz val="12"/>
        <color theme="1"/>
        <rFont val="Calibri"/>
        <family val="2"/>
        <scheme val="minor"/>
      </rPr>
      <t xml:space="preserve">, lo deseable es que la mayoría de los estudiantes hayan contestado que se sienten tristes a todas las preguntas. </t>
    </r>
  </si>
  <si>
    <r>
      <t>En la</t>
    </r>
    <r>
      <rPr>
        <b/>
        <sz val="12"/>
        <color theme="1"/>
        <rFont val="Calibri"/>
        <family val="2"/>
        <scheme val="minor"/>
      </rPr>
      <t xml:space="preserve"> gráfica 3</t>
    </r>
    <r>
      <rPr>
        <sz val="12"/>
        <color theme="1"/>
        <rFont val="Calibri"/>
        <family val="2"/>
        <scheme val="minor"/>
      </rPr>
      <t xml:space="preserve">, lo deseable es que la mayoría de los estudiantes hayan contestado a las preguntas 1, 2, 3 y 5 que "No" y a la pregunta 4 "Sí". </t>
    </r>
  </si>
  <si>
    <r>
      <t>En la</t>
    </r>
    <r>
      <rPr>
        <b/>
        <sz val="12"/>
        <color theme="1"/>
        <rFont val="Calibri"/>
        <family val="2"/>
        <scheme val="minor"/>
      </rPr>
      <t xml:space="preserve"> gráfica 6</t>
    </r>
    <r>
      <rPr>
        <sz val="12"/>
        <color theme="1"/>
        <rFont val="Calibri"/>
        <family val="2"/>
        <scheme val="minor"/>
      </rPr>
      <t xml:space="preserve">, lo deseable es que la mayoría de los estudiantes hayan contestado la opción "C", que es la opción más asertiva. </t>
    </r>
  </si>
  <si>
    <t>E46</t>
  </si>
  <si>
    <t>E47</t>
  </si>
  <si>
    <t>E48</t>
  </si>
  <si>
    <t>E49</t>
  </si>
  <si>
    <t>E50</t>
  </si>
  <si>
    <t>Tabla para tabular los resultados de la encuesta para valorar las competencias socioemocionales de los estudiantes</t>
  </si>
  <si>
    <t>Fecha de aplicación de la encuesta:</t>
  </si>
  <si>
    <t>Una vez una vez haya aplicado la encuesta y sus estudiantes hayan contestado las preguntas, realice los siguientes pasos:</t>
  </si>
  <si>
    <t xml:space="preserve">2. Asegúrese de tener las encuestas diligenciadas por los estudiantes organizadas en orden ascendente, es decir, iniciando por el número 1. </t>
  </si>
  <si>
    <t xml:space="preserve">1. Enumere cada encuesta diligenciada por sus estudiantes, iniciando con el número 1. </t>
  </si>
  <si>
    <r>
      <t>a. Si el estudiante marcó la opción "Triste", ponga una "</t>
    </r>
    <r>
      <rPr>
        <b/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 xml:space="preserve">" en la celda correspondiente. Asegúrese de digitar la "T" en mayúscula. </t>
    </r>
  </si>
  <si>
    <r>
      <t>b. Si el estudiante marcó la opción "Feliz", ponga una "</t>
    </r>
    <r>
      <rPr>
        <b/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 xml:space="preserve">" en la celda correspondiente. Asegúrese de digitar la "F" en mayúscula. </t>
    </r>
  </si>
  <si>
    <r>
      <t>c. Si el estudiante marcó la opción "Nada", ponga una "</t>
    </r>
    <r>
      <rPr>
        <b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" en la celda correspondiente. Asegúrese de digitar la "N" en mayúscula. </t>
    </r>
  </si>
  <si>
    <t>Opciones de respuesta posibles</t>
  </si>
  <si>
    <r>
      <t>3. Tome la encuesta marcada con el número 1, diríjase a la columna nombrada como "</t>
    </r>
    <r>
      <rPr>
        <b/>
        <sz val="12"/>
        <color theme="1"/>
        <rFont val="Calibri"/>
        <family val="2"/>
        <scheme val="minor"/>
      </rPr>
      <t>E1</t>
    </r>
    <r>
      <rPr>
        <sz val="12"/>
        <color theme="1"/>
        <rFont val="Calibri"/>
        <family val="2"/>
        <scheme val="minor"/>
      </rPr>
      <t xml:space="preserve">" (Estudiante 1) y escriba las respuestas dadas por ese estudiante a cada pregunta, teniendo en cuenta los siguiente códigos: </t>
    </r>
  </si>
  <si>
    <t>5. Una vez termine de registrar las respuestas de todos los cuadernillos, podrá ver los resultados en la pestaña "Gráficos".</t>
  </si>
  <si>
    <t xml:space="preserve">6. Recuerde que siempre podrá volver a esta hoja como referencia, para revisar cuál era la respuesta que da cuenta de una competencia socioemocional fortalecida. </t>
  </si>
  <si>
    <t xml:space="preserve">7. Recuerde que siempre podrá volver al cuadernillo a revisar una pregunta específica. </t>
  </si>
  <si>
    <t>8. Repita los pasos anteriores para registrar la información de los demás estudiantes.</t>
  </si>
  <si>
    <t>a, b, c, d, e, f</t>
  </si>
  <si>
    <r>
      <t>4. Para las preguntas 25 a 28, digite la letra correspondiente a la opción seleccionada por el estudiante (</t>
    </r>
    <r>
      <rPr>
        <b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o </t>
    </r>
    <r>
      <rPr>
        <b/>
        <sz val="12"/>
        <color theme="1"/>
        <rFont val="Calibri"/>
        <family val="2"/>
        <scheme val="minor"/>
      </rPr>
      <t>f</t>
    </r>
    <r>
      <rPr>
        <sz val="12"/>
        <color theme="1"/>
        <rFont val="Calibri"/>
        <family val="2"/>
        <scheme val="minor"/>
      </rPr>
      <t xml:space="preserve"> según corresponda). Escriba la letra en minúscula.</t>
    </r>
  </si>
  <si>
    <t>Ninguna vez (NV), Algunas veces (AV), Muchas veces (MV)</t>
  </si>
  <si>
    <t>A veces</t>
  </si>
  <si>
    <t>Ninguna vez</t>
  </si>
  <si>
    <t>Algunas veces</t>
  </si>
  <si>
    <t>Muchas veces</t>
  </si>
  <si>
    <t>SÍ (SI), NO (NO), A veces (AV)</t>
  </si>
  <si>
    <t>AV</t>
  </si>
  <si>
    <r>
      <t>d. Si el estudiante marcó la opción "SÍ", ponga la palabra "</t>
    </r>
    <r>
      <rPr>
        <b/>
        <sz val="12"/>
        <color theme="1"/>
        <rFont val="Calibri"/>
        <family val="2"/>
        <scheme val="minor"/>
      </rPr>
      <t>SI</t>
    </r>
    <r>
      <rPr>
        <sz val="12"/>
        <color theme="1"/>
        <rFont val="Calibri"/>
        <family val="2"/>
        <scheme val="minor"/>
      </rPr>
      <t>" en la celda correspondiente. Escríbala en mayúsculas y sin tilde.</t>
    </r>
  </si>
  <si>
    <r>
      <t>e. Si el estudiante marcó la opción "NO", ponga la palabra "</t>
    </r>
    <r>
      <rPr>
        <b/>
        <sz val="12"/>
        <color theme="1"/>
        <rFont val="Calibri"/>
        <family val="2"/>
        <scheme val="minor"/>
      </rPr>
      <t>NO</t>
    </r>
    <r>
      <rPr>
        <sz val="12"/>
        <color theme="1"/>
        <rFont val="Calibri"/>
        <family val="2"/>
        <scheme val="minor"/>
      </rPr>
      <t>" en la celda correspondiente. Escríbala en mayúsculas.</t>
    </r>
  </si>
  <si>
    <r>
      <t>f. Si el estudiante marcó la opción "Niguna vez", ponga "</t>
    </r>
    <r>
      <rPr>
        <b/>
        <sz val="12"/>
        <color theme="1"/>
        <rFont val="Calibri"/>
        <family val="2"/>
        <scheme val="minor"/>
      </rPr>
      <t>NV</t>
    </r>
    <r>
      <rPr>
        <sz val="12"/>
        <color theme="1"/>
        <rFont val="Calibri"/>
        <family val="2"/>
        <scheme val="minor"/>
      </rPr>
      <t xml:space="preserve">" en la celda correspondiente. Asegúrese de digitar "NV" en mayúscula. 																												</t>
    </r>
  </si>
  <si>
    <r>
      <t>g. Si el estudiante marcó la opción "Algunas veces", ponga "</t>
    </r>
    <r>
      <rPr>
        <b/>
        <sz val="12"/>
        <color theme="1"/>
        <rFont val="Calibri"/>
        <family val="2"/>
        <scheme val="minor"/>
      </rPr>
      <t>AV</t>
    </r>
    <r>
      <rPr>
        <sz val="12"/>
        <color theme="1"/>
        <rFont val="Calibri"/>
        <family val="2"/>
        <scheme val="minor"/>
      </rPr>
      <t xml:space="preserve">" en la celda correspondiente. Asegúrese de digitar "AV" en mayúscula. 																												</t>
    </r>
  </si>
  <si>
    <r>
      <t>h. Si el estudiante marcó la opción "Muchas veces", ponga "</t>
    </r>
    <r>
      <rPr>
        <b/>
        <sz val="12"/>
        <color theme="1"/>
        <rFont val="Calibri"/>
        <family val="2"/>
        <scheme val="minor"/>
      </rPr>
      <t>MV</t>
    </r>
    <r>
      <rPr>
        <sz val="12"/>
        <color theme="1"/>
        <rFont val="Calibri"/>
        <family val="2"/>
        <scheme val="minor"/>
      </rPr>
      <t xml:space="preserve">" en la celda correspondiente. Asegúrese de digitar "MV" en mayúscula. 																												</t>
    </r>
  </si>
  <si>
    <t>T</t>
  </si>
  <si>
    <t>F</t>
  </si>
  <si>
    <t>N</t>
  </si>
  <si>
    <t>NO</t>
  </si>
  <si>
    <t>SI</t>
  </si>
  <si>
    <t>NV</t>
  </si>
  <si>
    <t>MV</t>
  </si>
  <si>
    <t>TOTAL</t>
  </si>
  <si>
    <r>
      <t>En la</t>
    </r>
    <r>
      <rPr>
        <b/>
        <sz val="12"/>
        <color theme="1"/>
        <rFont val="Calibri"/>
        <family val="2"/>
        <scheme val="minor"/>
      </rPr>
      <t xml:space="preserve"> gráfica 4</t>
    </r>
    <r>
      <rPr>
        <sz val="12"/>
        <color theme="1"/>
        <rFont val="Calibri"/>
        <family val="2"/>
        <scheme val="minor"/>
      </rPr>
      <t>, lo deseable es que la mayoría de los estudiantes hayan contestado "ninguna vez" a todas las preguntas.</t>
    </r>
  </si>
  <si>
    <r>
      <t>En la</t>
    </r>
    <r>
      <rPr>
        <b/>
        <sz val="12"/>
        <color theme="1"/>
        <rFont val="Calibri"/>
        <family val="2"/>
        <scheme val="minor"/>
      </rPr>
      <t xml:space="preserve"> gráfica 5</t>
    </r>
    <r>
      <rPr>
        <sz val="12"/>
        <color theme="1"/>
        <rFont val="Calibri"/>
        <family val="2"/>
        <scheme val="minor"/>
      </rPr>
      <t>, lo deseable es que la mayoría de los estudiantes hayan "ninguna vez" a todas las preguntas.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</si>
</sst>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7" borderId="0" xfId="0" applyFill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7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Empatía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1. Exclusión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Tabulación!$BE$28:$BG$28</c:f>
              <c:strCache>
                <c:ptCount val="3"/>
                <c:pt idx="0">
                  <c:v>Triste</c:v>
                </c:pt>
                <c:pt idx="1">
                  <c:v>Feliz</c:v>
                </c:pt>
                <c:pt idx="2">
                  <c:v>Nada</c:v>
                </c:pt>
              </c:strCache>
            </c:strRef>
          </c:cat>
          <c:val>
            <c:numRef>
              <c:f>Tabulación!$BE$29:$BG$29</c:f>
              <c:numCache>
                <c:formatCode>General</c:formatCode>
                <c:ptCount val="3"/>
                <c:pt idx="0">
                  <c:v>25</c:v>
                </c:pt>
                <c:pt idx="1">
                  <c:v>1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C-8B43-A533-5FE79573E92C}"/>
            </c:ext>
          </c:extLst>
        </c:ser>
        <c:ser>
          <c:idx val="1"/>
          <c:order val="1"/>
          <c:tx>
            <c:v>2. Burla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Tabulación!$BE$28:$BG$28</c:f>
              <c:strCache>
                <c:ptCount val="3"/>
                <c:pt idx="0">
                  <c:v>Triste</c:v>
                </c:pt>
                <c:pt idx="1">
                  <c:v>Feliz</c:v>
                </c:pt>
                <c:pt idx="2">
                  <c:v>Nada</c:v>
                </c:pt>
              </c:strCache>
            </c:strRef>
          </c:cat>
          <c:val>
            <c:numRef>
              <c:f>Tabulación!$BE$30:$BG$30</c:f>
              <c:numCache>
                <c:formatCode>General</c:formatCode>
                <c:ptCount val="3"/>
                <c:pt idx="0">
                  <c:v>46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C-8B43-A533-5FE79573E92C}"/>
            </c:ext>
          </c:extLst>
        </c:ser>
        <c:ser>
          <c:idx val="2"/>
          <c:order val="2"/>
          <c:tx>
            <c:v>3. Llorar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Tabulación!$BE$28:$BG$28</c:f>
              <c:strCache>
                <c:ptCount val="3"/>
                <c:pt idx="0">
                  <c:v>Triste</c:v>
                </c:pt>
                <c:pt idx="1">
                  <c:v>Feliz</c:v>
                </c:pt>
                <c:pt idx="2">
                  <c:v>Nada</c:v>
                </c:pt>
              </c:strCache>
            </c:strRef>
          </c:cat>
          <c:val>
            <c:numRef>
              <c:f>Tabulación!$BE$31:$BG$31</c:f>
              <c:numCache>
                <c:formatCode>General</c:formatCode>
                <c:ptCount val="3"/>
                <c:pt idx="0">
                  <c:v>46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DC-8B43-A533-5FE79573E92C}"/>
            </c:ext>
          </c:extLst>
        </c:ser>
        <c:ser>
          <c:idx val="3"/>
          <c:order val="3"/>
          <c:tx>
            <c:v>4. Golpes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Tabulación!$BE$28:$BG$28</c:f>
              <c:strCache>
                <c:ptCount val="3"/>
                <c:pt idx="0">
                  <c:v>Triste</c:v>
                </c:pt>
                <c:pt idx="1">
                  <c:v>Feliz</c:v>
                </c:pt>
                <c:pt idx="2">
                  <c:v>Nada</c:v>
                </c:pt>
              </c:strCache>
            </c:strRef>
          </c:cat>
          <c:val>
            <c:numRef>
              <c:f>Tabulación!$BE$32:$BG$32</c:f>
              <c:numCache>
                <c:formatCode>General</c:formatCode>
                <c:ptCount val="3"/>
                <c:pt idx="0">
                  <c:v>34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DC-8B43-A533-5FE79573E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9055"/>
        <c:axId val="11312207"/>
      </c:barChart>
      <c:catAx>
        <c:axId val="1130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12207"/>
        <c:crosses val="autoZero"/>
        <c:auto val="1"/>
        <c:lblAlgn val="ctr"/>
        <c:lblOffset val="100"/>
        <c:noMultiLvlLbl val="0"/>
      </c:catAx>
      <c:valAx>
        <c:axId val="1131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de estudiantes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0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Empatía a quien me cae mal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1. Exclusión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Tabulación!$BE$33:$BG$33</c:f>
              <c:strCache>
                <c:ptCount val="3"/>
                <c:pt idx="0">
                  <c:v>Triste</c:v>
                </c:pt>
                <c:pt idx="1">
                  <c:v>Feliz</c:v>
                </c:pt>
                <c:pt idx="2">
                  <c:v>Nada</c:v>
                </c:pt>
              </c:strCache>
            </c:strRef>
          </c:cat>
          <c:val>
            <c:numRef>
              <c:f>Tabulación!$BE$34:$BG$34</c:f>
              <c:numCache>
                <c:formatCode>General</c:formatCode>
                <c:ptCount val="3"/>
                <c:pt idx="0">
                  <c:v>42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9-9D44-811F-2A9BA2CB7CED}"/>
            </c:ext>
          </c:extLst>
        </c:ser>
        <c:ser>
          <c:idx val="1"/>
          <c:order val="1"/>
          <c:tx>
            <c:v>2. Burla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Tabulación!$BE$33:$BG$33</c:f>
              <c:strCache>
                <c:ptCount val="3"/>
                <c:pt idx="0">
                  <c:v>Triste</c:v>
                </c:pt>
                <c:pt idx="1">
                  <c:v>Feliz</c:v>
                </c:pt>
                <c:pt idx="2">
                  <c:v>Nada</c:v>
                </c:pt>
              </c:strCache>
            </c:strRef>
          </c:cat>
          <c:val>
            <c:numRef>
              <c:f>Tabulación!$BE$35:$BG$35</c:f>
              <c:numCache>
                <c:formatCode>General</c:formatCode>
                <c:ptCount val="3"/>
                <c:pt idx="0">
                  <c:v>47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9-9D44-811F-2A9BA2CB7CED}"/>
            </c:ext>
          </c:extLst>
        </c:ser>
        <c:ser>
          <c:idx val="2"/>
          <c:order val="2"/>
          <c:tx>
            <c:v>3. Molestan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Tabulación!$BE$33:$BG$33</c:f>
              <c:strCache>
                <c:ptCount val="3"/>
                <c:pt idx="0">
                  <c:v>Triste</c:v>
                </c:pt>
                <c:pt idx="1">
                  <c:v>Feliz</c:v>
                </c:pt>
                <c:pt idx="2">
                  <c:v>Nada</c:v>
                </c:pt>
              </c:strCache>
            </c:strRef>
          </c:cat>
          <c:val>
            <c:numRef>
              <c:f>Tabulación!$BE$36:$BG$36</c:f>
              <c:numCache>
                <c:formatCode>General</c:formatCode>
                <c:ptCount val="3"/>
                <c:pt idx="0">
                  <c:v>47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9-9D44-811F-2A9BA2CB7CED}"/>
            </c:ext>
          </c:extLst>
        </c:ser>
        <c:ser>
          <c:idx val="3"/>
          <c:order val="3"/>
          <c:tx>
            <c:v>4. Golpes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Tabulación!$BE$33:$BG$33</c:f>
              <c:strCache>
                <c:ptCount val="3"/>
                <c:pt idx="0">
                  <c:v>Triste</c:v>
                </c:pt>
                <c:pt idx="1">
                  <c:v>Feliz</c:v>
                </c:pt>
                <c:pt idx="2">
                  <c:v>Nada</c:v>
                </c:pt>
              </c:strCache>
            </c:strRef>
          </c:cat>
          <c:val>
            <c:numRef>
              <c:f>Tabulación!$BE$37:$BG$37</c:f>
              <c:numCache>
                <c:formatCode>General</c:formatCode>
                <c:ptCount val="3"/>
                <c:pt idx="0">
                  <c:v>48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F9-9D44-811F-2A9BA2CB7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9055"/>
        <c:axId val="11312207"/>
      </c:barChart>
      <c:catAx>
        <c:axId val="1130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12207"/>
        <c:crosses val="autoZero"/>
        <c:auto val="1"/>
        <c:lblAlgn val="ctr"/>
        <c:lblOffset val="100"/>
        <c:noMultiLvlLbl val="0"/>
      </c:catAx>
      <c:valAx>
        <c:axId val="1131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de estudiantes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0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regulación emocional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Trato mal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Tabulación!$BE$38:$BG$38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A veces</c:v>
                </c:pt>
              </c:strCache>
            </c:strRef>
          </c:cat>
          <c:val>
            <c:numRef>
              <c:f>Tabulación!$BE$39:$BG$39</c:f>
              <c:numCache>
                <c:formatCode>General</c:formatCode>
                <c:ptCount val="3"/>
                <c:pt idx="0">
                  <c:v>5</c:v>
                </c:pt>
                <c:pt idx="1">
                  <c:v>42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8-F640-A071-6E8E55C52478}"/>
            </c:ext>
          </c:extLst>
        </c:ser>
        <c:ser>
          <c:idx val="1"/>
          <c:order val="1"/>
          <c:tx>
            <c:v>Pego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Tabulación!$BE$38:$BG$38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A veces</c:v>
                </c:pt>
              </c:strCache>
            </c:strRef>
          </c:cat>
          <c:val>
            <c:numRef>
              <c:f>Tabulación!$BE$40:$BG$40</c:f>
              <c:numCache>
                <c:formatCode>General</c:formatCode>
                <c:ptCount val="3"/>
                <c:pt idx="0">
                  <c:v>3</c:v>
                </c:pt>
                <c:pt idx="1">
                  <c:v>38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8-F640-A071-6E8E55C52478}"/>
            </c:ext>
          </c:extLst>
        </c:ser>
        <c:ser>
          <c:idx val="2"/>
          <c:order val="2"/>
          <c:tx>
            <c:v>Grito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Tabulación!$BE$38:$BG$38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A veces</c:v>
                </c:pt>
              </c:strCache>
            </c:strRef>
          </c:cat>
          <c:val>
            <c:numRef>
              <c:f>Tabulación!$BE$41:$BG$41</c:f>
              <c:numCache>
                <c:formatCode>General</c:formatCode>
                <c:ptCount val="3"/>
                <c:pt idx="0">
                  <c:v>0</c:v>
                </c:pt>
                <c:pt idx="1">
                  <c:v>48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8-F640-A071-6E8E55C52478}"/>
            </c:ext>
          </c:extLst>
        </c:ser>
        <c:ser>
          <c:idx val="3"/>
          <c:order val="3"/>
          <c:tx>
            <c:v>Calmo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Tabulación!$BE$38:$BG$38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A veces</c:v>
                </c:pt>
              </c:strCache>
            </c:strRef>
          </c:cat>
          <c:val>
            <c:numRef>
              <c:f>Tabulación!$BE$42:$BG$42</c:f>
              <c:numCache>
                <c:formatCode>General</c:formatCode>
                <c:ptCount val="3"/>
                <c:pt idx="0">
                  <c:v>44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8-F640-A071-6E8E55C52478}"/>
            </c:ext>
          </c:extLst>
        </c:ser>
        <c:ser>
          <c:idx val="4"/>
          <c:order val="4"/>
          <c:tx>
            <c:v>Rompo cosas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Tabulación!$BE$38:$BG$38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A veces</c:v>
                </c:pt>
              </c:strCache>
            </c:strRef>
          </c:cat>
          <c:val>
            <c:numRef>
              <c:f>Tabulación!$BE$43:$BG$43</c:f>
              <c:numCache>
                <c:formatCode>General</c:formatCode>
                <c:ptCount val="3"/>
                <c:pt idx="0">
                  <c:v>2</c:v>
                </c:pt>
                <c:pt idx="1">
                  <c:v>46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8-F640-A071-6E8E55C52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9055"/>
        <c:axId val="11312207"/>
      </c:barChart>
      <c:catAx>
        <c:axId val="1130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12207"/>
        <c:crosses val="autoZero"/>
        <c:auto val="1"/>
        <c:lblAlgn val="ctr"/>
        <c:lblOffset val="100"/>
        <c:noMultiLvlLbl val="0"/>
      </c:catAx>
      <c:valAx>
        <c:axId val="1131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de estudiantes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0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Víctima de violencia escolar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Apodo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Tabulación!$BE$44:$BG$44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Tabulación!$BE$45:$BG$45</c:f>
              <c:numCache>
                <c:formatCode>General</c:formatCode>
                <c:ptCount val="3"/>
                <c:pt idx="0">
                  <c:v>48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3-094E-A24E-678FAC6068EA}"/>
            </c:ext>
          </c:extLst>
        </c:ser>
        <c:ser>
          <c:idx val="1"/>
          <c:order val="1"/>
          <c:tx>
            <c:v>Burla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Tabulación!$BE$44:$BG$44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Tabulación!$BE$46:$BG$46</c:f>
              <c:numCache>
                <c:formatCode>General</c:formatCode>
                <c:ptCount val="3"/>
                <c:pt idx="0">
                  <c:v>40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3-094E-A24E-678FAC6068EA}"/>
            </c:ext>
          </c:extLst>
        </c:ser>
        <c:ser>
          <c:idx val="2"/>
          <c:order val="2"/>
          <c:tx>
            <c:v>Chismes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Tabulación!$BE$44:$BG$44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Tabulación!$BE$47:$BG$47</c:f>
              <c:numCache>
                <c:formatCode>General</c:formatCode>
                <c:ptCount val="3"/>
                <c:pt idx="0">
                  <c:v>36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63-094E-A24E-678FAC6068EA}"/>
            </c:ext>
          </c:extLst>
        </c:ser>
        <c:ser>
          <c:idx val="3"/>
          <c:order val="3"/>
          <c:tx>
            <c:v>Exclusión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Tabulación!$BE$44:$BG$44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Tabulación!$BE$48:$BG$48</c:f>
              <c:numCache>
                <c:formatCode>General</c:formatCode>
                <c:ptCount val="3"/>
                <c:pt idx="0">
                  <c:v>38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63-094E-A24E-678FAC6068EA}"/>
            </c:ext>
          </c:extLst>
        </c:ser>
        <c:ser>
          <c:idx val="4"/>
          <c:order val="4"/>
          <c:tx>
            <c:v>Empujado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Tabulación!$BE$44:$BG$44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Tabulación!$BE$49:$BG$49</c:f>
              <c:numCache>
                <c:formatCode>General</c:formatCode>
                <c:ptCount val="3"/>
                <c:pt idx="0">
                  <c:v>40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63-094E-A24E-678FAC6068EA}"/>
            </c:ext>
          </c:extLst>
        </c:ser>
        <c:ser>
          <c:idx val="5"/>
          <c:order val="5"/>
          <c:tx>
            <c:v>Golpes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Tabulación!$BE$44:$BG$44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Tabulación!$BE$50:$BG$50</c:f>
              <c:numCache>
                <c:formatCode>General</c:formatCode>
                <c:ptCount val="3"/>
                <c:pt idx="0">
                  <c:v>47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63-094E-A24E-678FAC6068EA}"/>
            </c:ext>
          </c:extLst>
        </c:ser>
        <c:ser>
          <c:idx val="6"/>
          <c:order val="6"/>
          <c:tx>
            <c:v>Robo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Tabulación!$BE$44:$BG$44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Tabulación!$BE$51:$BG$51</c:f>
              <c:numCache>
                <c:formatCode>General</c:formatCode>
                <c:ptCount val="3"/>
                <c:pt idx="0">
                  <c:v>47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63-094E-A24E-678FAC606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9055"/>
        <c:axId val="11312207"/>
      </c:barChart>
      <c:catAx>
        <c:axId val="1130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12207"/>
        <c:crosses val="autoZero"/>
        <c:auto val="1"/>
        <c:lblAlgn val="ctr"/>
        <c:lblOffset val="100"/>
        <c:noMultiLvlLbl val="0"/>
      </c:catAx>
      <c:valAx>
        <c:axId val="1131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de estudiantes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0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ejerce violencia escolar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Apodo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Tabulación!$BE$52:$BG$52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Tabulación!$BE$53:$BG$53</c:f>
              <c:numCache>
                <c:formatCode>General</c:formatCode>
                <c:ptCount val="3"/>
                <c:pt idx="0">
                  <c:v>39</c:v>
                </c:pt>
                <c:pt idx="1">
                  <c:v>10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0-6E44-840E-E8E94C946D38}"/>
            </c:ext>
          </c:extLst>
        </c:ser>
        <c:ser>
          <c:idx val="1"/>
          <c:order val="1"/>
          <c:tx>
            <c:v>Insulto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Tabulación!$BE$52:$BG$52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Tabulación!$BE$54:$BG$54</c:f>
              <c:numCache>
                <c:formatCode>General</c:formatCode>
                <c:ptCount val="3"/>
                <c:pt idx="0">
                  <c:v>38</c:v>
                </c:pt>
                <c:pt idx="1">
                  <c:v>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A0-6E44-840E-E8E94C946D38}"/>
            </c:ext>
          </c:extLst>
        </c:ser>
        <c:ser>
          <c:idx val="2"/>
          <c:order val="2"/>
          <c:tx>
            <c:v>Burla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Tabulación!$BE$52:$BG$52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Tabulación!$BE$55:$BG$55</c:f>
              <c:numCache>
                <c:formatCode>General</c:formatCode>
                <c:ptCount val="3"/>
                <c:pt idx="0">
                  <c:v>44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A0-6E44-840E-E8E94C946D38}"/>
            </c:ext>
          </c:extLst>
        </c:ser>
        <c:ser>
          <c:idx val="3"/>
          <c:order val="3"/>
          <c:tx>
            <c:v>Golpe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Tabulación!$BE$52:$BG$52</c:f>
              <c:strCache>
                <c:ptCount val="3"/>
                <c:pt idx="0">
                  <c:v>Ninguna vez</c:v>
                </c:pt>
                <c:pt idx="1">
                  <c:v>Algunas veces</c:v>
                </c:pt>
                <c:pt idx="2">
                  <c:v>Muchas veces</c:v>
                </c:pt>
              </c:strCache>
            </c:strRef>
          </c:cat>
          <c:val>
            <c:numRef>
              <c:f>Tabulación!$BE$56:$BG$56</c:f>
              <c:numCache>
                <c:formatCode>General</c:formatCode>
                <c:ptCount val="3"/>
                <c:pt idx="0">
                  <c:v>48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A0-6E44-840E-E8E94C946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9055"/>
        <c:axId val="11312207"/>
      </c:barChart>
      <c:catAx>
        <c:axId val="1130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12207"/>
        <c:crosses val="autoZero"/>
        <c:auto val="1"/>
        <c:lblAlgn val="ctr"/>
        <c:lblOffset val="100"/>
        <c:noMultiLvlLbl val="0"/>
      </c:catAx>
      <c:valAx>
        <c:axId val="1131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de estudiantes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0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Asertividad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1. Trata mal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Tabulación!$BE$57:$BJ$57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Tabulación!$BE$58:$BJ$58</c:f>
              <c:numCache>
                <c:formatCode>General</c:formatCode>
                <c:ptCount val="6"/>
                <c:pt idx="0">
                  <c:v>45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8-B74B-B81E-940B9755FC6D}"/>
            </c:ext>
          </c:extLst>
        </c:ser>
        <c:ser>
          <c:idx val="1"/>
          <c:order val="1"/>
          <c:tx>
            <c:v>2. Daña pertenencias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Tabulación!$BE$57:$BJ$57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Tabulación!$BE$59:$BJ$59</c:f>
              <c:numCache>
                <c:formatCode>General</c:formatCode>
                <c:ptCount val="6"/>
                <c:pt idx="0">
                  <c:v>38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8-B74B-B81E-940B9755FC6D}"/>
            </c:ext>
          </c:extLst>
        </c:ser>
        <c:ser>
          <c:idx val="2"/>
          <c:order val="2"/>
          <c:tx>
            <c:v>3. Apodo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Tabulación!$BE$57:$BJ$57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Tabulación!$BE$60:$BJ$60</c:f>
              <c:numCache>
                <c:formatCode>General</c:formatCode>
                <c:ptCount val="6"/>
                <c:pt idx="0">
                  <c:v>42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8-B74B-B81E-940B9755FC6D}"/>
            </c:ext>
          </c:extLst>
        </c:ser>
        <c:ser>
          <c:idx val="3"/>
          <c:order val="3"/>
          <c:tx>
            <c:v>4. Golpes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Tabulación!$BE$57:$BJ$57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Tabulación!$BE$61:$BJ$61</c:f>
              <c:numCache>
                <c:formatCode>General</c:formatCode>
                <c:ptCount val="6"/>
                <c:pt idx="0">
                  <c:v>47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8-B74B-B81E-940B9755F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9055"/>
        <c:axId val="11312207"/>
      </c:barChart>
      <c:catAx>
        <c:axId val="1130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12207"/>
        <c:crosses val="autoZero"/>
        <c:auto val="1"/>
        <c:lblAlgn val="ctr"/>
        <c:lblOffset val="100"/>
        <c:noMultiLvlLbl val="0"/>
      </c:catAx>
      <c:valAx>
        <c:axId val="1131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de estudiantes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1130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793750</xdr:colOff>
      <xdr:row>3</xdr:row>
      <xdr:rowOff>0</xdr:rowOff>
    </xdr:from>
    <xdr:to>
      <xdr:col>6</xdr:col>
      <xdr:colOff>457200</xdr:colOff>
      <xdr:row>16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99EF75-8A59-D64B-84F9-DAF5A57A70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12700</xdr:rowOff>
    </xdr:from>
    <xdr:to>
      <xdr:col>17</xdr:col>
      <xdr:colOff>571500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9CA861-B31E-944C-B23A-DA205121B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787400</xdr:colOff>
      <xdr:row>19</xdr:row>
      <xdr:rowOff>0</xdr:rowOff>
    </xdr:from>
    <xdr:to>
      <xdr:col>6</xdr:col>
      <xdr:colOff>495300</xdr:colOff>
      <xdr:row>33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B66DDF-8C2E-A441-9058-4E394EDC3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12700</xdr:colOff>
      <xdr:row>19</xdr:row>
      <xdr:rowOff>0</xdr:rowOff>
    </xdr:from>
    <xdr:to>
      <xdr:col>17</xdr:col>
      <xdr:colOff>457200</xdr:colOff>
      <xdr:row>32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9CAB8C-3693-EE43-8D03-2F81A4B5F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812800</xdr:colOff>
      <xdr:row>36</xdr:row>
      <xdr:rowOff>25400</xdr:rowOff>
    </xdr:from>
    <xdr:to>
      <xdr:col>6</xdr:col>
      <xdr:colOff>431800</xdr:colOff>
      <xdr:row>49</xdr:row>
      <xdr:rowOff>127000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CAAE07C-DFF5-774D-9177-F98067959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17</xdr:col>
      <xdr:colOff>444500</xdr:colOff>
      <xdr:row>49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D1F3BE1-AF33-6149-B8CB-ED0BA870B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8261-4AF4-E644-950A-A8EB34F1B6E0}">
  <dimension ref="A1:BL61"/>
  <sheetViews>
    <sheetView topLeftCell="AD20" zoomScale="98" zoomScaleNormal="98" workbookViewId="0">
      <selection activeCell="BI57" sqref="BI57:BK61"/>
    </sheetView>
  </sheetViews>
  <sheetFormatPr baseColWidth="10" defaultRowHeight="16" x14ac:dyDescent="0.2"/>
  <cols>
    <col min="1" max="1" width="32.6640625" customWidth="1"/>
    <col min="2" max="2" width="32.1640625" customWidth="1"/>
    <col min="3" max="3" width="50" customWidth="1"/>
    <col min="4" max="4" width="8.5" bestFit="1" customWidth="1"/>
    <col min="5" max="38" width="3.83203125" customWidth="1"/>
    <col min="39" max="53" width="4.5" customWidth="1"/>
    <col min="54" max="54" width="4.5" style="7" customWidth="1"/>
    <col min="55" max="55" width="4.5" customWidth="1"/>
    <col min="56" max="56" width="7.1640625" customWidth="1"/>
    <col min="57" max="62" width="12" customWidth="1"/>
  </cols>
  <sheetData>
    <row r="1" spans="1:53" ht="20" x14ac:dyDescent="0.25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7"/>
      <c r="AX1" s="17"/>
      <c r="AY1" s="17"/>
      <c r="AZ1" s="17"/>
      <c r="BA1" s="17"/>
    </row>
    <row r="2" spans="1:53" x14ac:dyDescent="0.2">
      <c r="B2" s="13"/>
      <c r="C2" s="13"/>
      <c r="D2" s="13"/>
      <c r="E2" s="13"/>
      <c r="F2" s="13"/>
      <c r="G2" s="13"/>
      <c r="H2" s="13"/>
    </row>
    <row r="3" spans="1:53" x14ac:dyDescent="0.2">
      <c r="A3" s="3" t="s">
        <v>68</v>
      </c>
      <c r="B3" s="39"/>
      <c r="C3" s="39"/>
      <c r="D3" s="39"/>
      <c r="E3" s="39"/>
      <c r="F3" s="39"/>
      <c r="G3" s="39"/>
      <c r="H3" s="39"/>
    </row>
    <row r="4" spans="1:53" x14ac:dyDescent="0.2">
      <c r="A4" s="3" t="s">
        <v>69</v>
      </c>
      <c r="B4" s="40"/>
      <c r="C4" s="40"/>
      <c r="D4" s="40"/>
      <c r="E4" s="40"/>
      <c r="F4" s="40"/>
      <c r="G4" s="40"/>
      <c r="H4" s="40"/>
    </row>
    <row r="5" spans="1:53" x14ac:dyDescent="0.2">
      <c r="A5" s="3" t="s">
        <v>89</v>
      </c>
      <c r="B5" s="40"/>
      <c r="C5" s="40"/>
      <c r="D5" s="40"/>
      <c r="E5" s="40"/>
      <c r="F5" s="40"/>
      <c r="G5" s="40"/>
      <c r="H5" s="40"/>
    </row>
    <row r="6" spans="1:53" x14ac:dyDescent="0.2">
      <c r="A6" s="3"/>
      <c r="B6" s="14"/>
      <c r="C6" s="14"/>
      <c r="D6" s="14"/>
      <c r="E6" s="14"/>
      <c r="F6" s="14"/>
      <c r="G6" s="14"/>
      <c r="H6" s="14"/>
    </row>
    <row r="7" spans="1:53" x14ac:dyDescent="0.2">
      <c r="A7" s="37" t="s">
        <v>70</v>
      </c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2"/>
      <c r="AW7" s="14"/>
      <c r="AX7" s="14"/>
      <c r="AY7" s="14"/>
      <c r="AZ7" s="14"/>
      <c r="BA7" s="14"/>
    </row>
    <row r="8" spans="1:53" x14ac:dyDescent="0.2">
      <c r="A8" s="37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5"/>
      <c r="AW8" s="14"/>
      <c r="AX8" s="14"/>
      <c r="AY8" s="14"/>
      <c r="AZ8" s="14"/>
      <c r="BA8" s="14"/>
    </row>
    <row r="9" spans="1:53" x14ac:dyDescent="0.2">
      <c r="A9" s="1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x14ac:dyDescent="0.2">
      <c r="A10" s="38" t="s">
        <v>71</v>
      </c>
      <c r="B10" s="29" t="s">
        <v>90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x14ac:dyDescent="0.2">
      <c r="A11" s="38"/>
      <c r="B11" s="28" t="s">
        <v>92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x14ac:dyDescent="0.2">
      <c r="A12" s="38"/>
      <c r="B12" s="28" t="s">
        <v>91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x14ac:dyDescent="0.2">
      <c r="A13" s="38"/>
      <c r="B13" s="28" t="s">
        <v>97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x14ac:dyDescent="0.2">
      <c r="A14" s="38"/>
      <c r="B14" s="28" t="s">
        <v>93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x14ac:dyDescent="0.2">
      <c r="A15" s="38"/>
      <c r="B15" s="28" t="s">
        <v>94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x14ac:dyDescent="0.2">
      <c r="A16" s="38"/>
      <c r="B16" s="28" t="s">
        <v>95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62" x14ac:dyDescent="0.2">
      <c r="A17" s="38"/>
      <c r="B17" s="28" t="s">
        <v>111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62" x14ac:dyDescent="0.2">
      <c r="A18" s="38"/>
      <c r="B18" s="28" t="s">
        <v>112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62" x14ac:dyDescent="0.2">
      <c r="A19" s="38"/>
      <c r="B19" s="27" t="s">
        <v>113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62" x14ac:dyDescent="0.2">
      <c r="A20" s="38"/>
      <c r="B20" s="27" t="s">
        <v>114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62" x14ac:dyDescent="0.2">
      <c r="A21" s="38"/>
      <c r="B21" s="27" t="s">
        <v>115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62" x14ac:dyDescent="0.2">
      <c r="A22" s="38"/>
      <c r="B22" s="26" t="s">
        <v>103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62" x14ac:dyDescent="0.2">
      <c r="A23" s="38"/>
      <c r="B23" s="28" t="s">
        <v>98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62" x14ac:dyDescent="0.2">
      <c r="A24" s="38"/>
      <c r="B24" s="18" t="s">
        <v>99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62" x14ac:dyDescent="0.2">
      <c r="A25" s="38"/>
      <c r="B25" s="18" t="s">
        <v>100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2" x14ac:dyDescent="0.2">
      <c r="A26" s="25"/>
      <c r="B26" s="18" t="s">
        <v>101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8" spans="1:62" x14ac:dyDescent="0.2">
      <c r="A28" s="19" t="s">
        <v>3</v>
      </c>
      <c r="B28" s="19" t="s">
        <v>4</v>
      </c>
      <c r="C28" s="19" t="s">
        <v>96</v>
      </c>
      <c r="D28" s="3" t="s">
        <v>0</v>
      </c>
      <c r="E28" s="19" t="s">
        <v>13</v>
      </c>
      <c r="F28" s="19" t="s">
        <v>14</v>
      </c>
      <c r="G28" s="19" t="s">
        <v>15</v>
      </c>
      <c r="H28" s="19" t="s">
        <v>16</v>
      </c>
      <c r="I28" s="19" t="s">
        <v>17</v>
      </c>
      <c r="J28" s="19" t="s">
        <v>18</v>
      </c>
      <c r="K28" s="19" t="s">
        <v>19</v>
      </c>
      <c r="L28" s="19" t="s">
        <v>20</v>
      </c>
      <c r="M28" s="19" t="s">
        <v>21</v>
      </c>
      <c r="N28" s="19" t="s">
        <v>22</v>
      </c>
      <c r="O28" s="19" t="s">
        <v>23</v>
      </c>
      <c r="P28" s="19" t="s">
        <v>24</v>
      </c>
      <c r="Q28" s="19" t="s">
        <v>25</v>
      </c>
      <c r="R28" s="19" t="s">
        <v>26</v>
      </c>
      <c r="S28" s="19" t="s">
        <v>27</v>
      </c>
      <c r="T28" s="19" t="s">
        <v>28</v>
      </c>
      <c r="U28" s="19" t="s">
        <v>29</v>
      </c>
      <c r="V28" s="19" t="s">
        <v>30</v>
      </c>
      <c r="W28" s="19" t="s">
        <v>31</v>
      </c>
      <c r="X28" s="19" t="s">
        <v>32</v>
      </c>
      <c r="Y28" s="19" t="s">
        <v>33</v>
      </c>
      <c r="Z28" s="19" t="s">
        <v>34</v>
      </c>
      <c r="AA28" s="19" t="s">
        <v>35</v>
      </c>
      <c r="AB28" s="19" t="s">
        <v>36</v>
      </c>
      <c r="AC28" s="19" t="s">
        <v>37</v>
      </c>
      <c r="AD28" s="19" t="s">
        <v>38</v>
      </c>
      <c r="AE28" s="19" t="s">
        <v>39</v>
      </c>
      <c r="AF28" s="19" t="s">
        <v>40</v>
      </c>
      <c r="AG28" s="19" t="s">
        <v>41</v>
      </c>
      <c r="AH28" s="19" t="s">
        <v>42</v>
      </c>
      <c r="AI28" s="19" t="s">
        <v>43</v>
      </c>
      <c r="AJ28" s="19" t="s">
        <v>44</v>
      </c>
      <c r="AK28" s="19" t="s">
        <v>45</v>
      </c>
      <c r="AL28" s="19" t="s">
        <v>46</v>
      </c>
      <c r="AM28" s="19" t="s">
        <v>47</v>
      </c>
      <c r="AN28" s="19" t="s">
        <v>53</v>
      </c>
      <c r="AO28" s="19" t="s">
        <v>54</v>
      </c>
      <c r="AP28" s="19" t="s">
        <v>55</v>
      </c>
      <c r="AQ28" s="19" t="s">
        <v>56</v>
      </c>
      <c r="AR28" s="19" t="s">
        <v>57</v>
      </c>
      <c r="AS28" s="19" t="s">
        <v>58</v>
      </c>
      <c r="AT28" s="19" t="s">
        <v>59</v>
      </c>
      <c r="AU28" s="19" t="s">
        <v>60</v>
      </c>
      <c r="AV28" s="19" t="s">
        <v>61</v>
      </c>
      <c r="AW28" s="19" t="s">
        <v>62</v>
      </c>
      <c r="AX28" s="19" t="s">
        <v>83</v>
      </c>
      <c r="AY28" s="19" t="s">
        <v>84</v>
      </c>
      <c r="AZ28" s="19" t="s">
        <v>85</v>
      </c>
      <c r="BA28" s="19" t="s">
        <v>86</v>
      </c>
      <c r="BB28" s="19" t="s">
        <v>87</v>
      </c>
      <c r="BC28" s="8"/>
      <c r="BD28" s="9" t="s">
        <v>64</v>
      </c>
      <c r="BE28" s="10" t="s">
        <v>2</v>
      </c>
      <c r="BF28" s="10" t="s">
        <v>1</v>
      </c>
      <c r="BG28" s="10" t="s">
        <v>63</v>
      </c>
      <c r="BH28" s="10" t="s">
        <v>123</v>
      </c>
      <c r="BI28" s="13"/>
      <c r="BJ28" s="13"/>
    </row>
    <row r="29" spans="1:62" x14ac:dyDescent="0.2">
      <c r="A29" s="1" t="s">
        <v>5</v>
      </c>
      <c r="B29" s="1" t="s">
        <v>7</v>
      </c>
      <c r="C29" s="1" t="s">
        <v>72</v>
      </c>
      <c r="D29" s="20">
        <v>1</v>
      </c>
      <c r="E29" s="1" t="s">
        <v>116</v>
      </c>
      <c r="F29" s="1" t="s">
        <v>116</v>
      </c>
      <c r="G29" s="1" t="s">
        <v>116</v>
      </c>
      <c r="H29" s="1" t="s">
        <v>117</v>
      </c>
      <c r="I29" s="1" t="s">
        <v>118</v>
      </c>
      <c r="J29" s="1" t="s">
        <v>116</v>
      </c>
      <c r="K29" s="1" t="s">
        <v>116</v>
      </c>
      <c r="L29" s="1" t="s">
        <v>116</v>
      </c>
      <c r="M29" s="1" t="s">
        <v>118</v>
      </c>
      <c r="N29" s="1" t="s">
        <v>118</v>
      </c>
      <c r="O29" s="1" t="s">
        <v>116</v>
      </c>
      <c r="P29" s="1" t="s">
        <v>116</v>
      </c>
      <c r="Q29" s="1" t="s">
        <v>116</v>
      </c>
      <c r="R29" s="1" t="s">
        <v>116</v>
      </c>
      <c r="S29" s="1" t="s">
        <v>116</v>
      </c>
      <c r="T29" s="1" t="s">
        <v>116</v>
      </c>
      <c r="U29" s="1" t="s">
        <v>116</v>
      </c>
      <c r="V29" s="1" t="s">
        <v>116</v>
      </c>
      <c r="W29" s="1" t="s">
        <v>118</v>
      </c>
      <c r="X29" s="1" t="s">
        <v>118</v>
      </c>
      <c r="Y29" s="1" t="s">
        <v>118</v>
      </c>
      <c r="Z29" s="1" t="s">
        <v>118</v>
      </c>
      <c r="AA29" s="1" t="s">
        <v>118</v>
      </c>
      <c r="AB29" s="1" t="s">
        <v>118</v>
      </c>
      <c r="AC29" s="1" t="s">
        <v>118</v>
      </c>
      <c r="AD29" s="1" t="s">
        <v>118</v>
      </c>
      <c r="AE29" s="1" t="s">
        <v>116</v>
      </c>
      <c r="AF29" s="1" t="s">
        <v>116</v>
      </c>
      <c r="AG29" s="1" t="s">
        <v>118</v>
      </c>
      <c r="AH29" s="1" t="s">
        <v>118</v>
      </c>
      <c r="AI29" s="1" t="s">
        <v>118</v>
      </c>
      <c r="AJ29" s="1" t="s">
        <v>118</v>
      </c>
      <c r="AK29" s="1" t="s">
        <v>118</v>
      </c>
      <c r="AL29" s="1" t="s">
        <v>116</v>
      </c>
      <c r="AM29" s="1" t="s">
        <v>116</v>
      </c>
      <c r="AN29" s="1" t="s">
        <v>116</v>
      </c>
      <c r="AO29" s="1" t="s">
        <v>118</v>
      </c>
      <c r="AP29" s="1" t="s">
        <v>118</v>
      </c>
      <c r="AQ29" s="1" t="s">
        <v>118</v>
      </c>
      <c r="AR29" s="1" t="s">
        <v>118</v>
      </c>
      <c r="AS29" s="1" t="s">
        <v>116</v>
      </c>
      <c r="AT29" s="1" t="s">
        <v>116</v>
      </c>
      <c r="AU29" s="1" t="s">
        <v>118</v>
      </c>
      <c r="AV29" s="1" t="s">
        <v>116</v>
      </c>
      <c r="AW29" s="1" t="s">
        <v>118</v>
      </c>
      <c r="AX29" s="1" t="s">
        <v>118</v>
      </c>
      <c r="AY29" s="1" t="s">
        <v>116</v>
      </c>
      <c r="AZ29" s="1" t="s">
        <v>116</v>
      </c>
      <c r="BA29" s="1" t="s">
        <v>116</v>
      </c>
      <c r="BB29" s="1" t="s">
        <v>118</v>
      </c>
      <c r="BC29" s="7"/>
      <c r="BD29" s="12">
        <v>1</v>
      </c>
      <c r="BE29" s="11">
        <f>COUNTIF($E29:$BB29, "T")</f>
        <v>25</v>
      </c>
      <c r="BF29" s="11">
        <f>COUNTIF($E29:$BB29, "F")</f>
        <v>1</v>
      </c>
      <c r="BG29" s="11">
        <f>COUNTIF($E29:$BB29, "N")</f>
        <v>24</v>
      </c>
      <c r="BH29" s="11">
        <f>BE29+BF29+BG29</f>
        <v>50</v>
      </c>
      <c r="BI29" s="13"/>
      <c r="BJ29" s="13"/>
    </row>
    <row r="30" spans="1:62" x14ac:dyDescent="0.2">
      <c r="A30" s="1" t="s">
        <v>5</v>
      </c>
      <c r="B30" s="1" t="s">
        <v>7</v>
      </c>
      <c r="C30" s="1" t="s">
        <v>72</v>
      </c>
      <c r="D30" s="20">
        <v>2</v>
      </c>
      <c r="E30" s="1" t="s">
        <v>116</v>
      </c>
      <c r="F30" s="1" t="s">
        <v>116</v>
      </c>
      <c r="G30" s="1" t="s">
        <v>116</v>
      </c>
      <c r="H30" s="1" t="s">
        <v>117</v>
      </c>
      <c r="I30" s="1" t="s">
        <v>116</v>
      </c>
      <c r="J30" s="1" t="s">
        <v>116</v>
      </c>
      <c r="K30" s="1" t="s">
        <v>116</v>
      </c>
      <c r="L30" s="1" t="s">
        <v>116</v>
      </c>
      <c r="M30" s="1" t="s">
        <v>116</v>
      </c>
      <c r="N30" s="1" t="s">
        <v>117</v>
      </c>
      <c r="O30" s="1" t="s">
        <v>118</v>
      </c>
      <c r="P30" s="1" t="s">
        <v>116</v>
      </c>
      <c r="Q30" s="1" t="s">
        <v>116</v>
      </c>
      <c r="R30" s="1" t="s">
        <v>116</v>
      </c>
      <c r="S30" s="1" t="s">
        <v>116</v>
      </c>
      <c r="T30" s="1" t="s">
        <v>118</v>
      </c>
      <c r="U30" s="1" t="s">
        <v>116</v>
      </c>
      <c r="V30" s="1" t="s">
        <v>116</v>
      </c>
      <c r="W30" s="1" t="s">
        <v>116</v>
      </c>
      <c r="X30" s="1" t="s">
        <v>116</v>
      </c>
      <c r="Y30" s="1" t="s">
        <v>116</v>
      </c>
      <c r="Z30" s="1" t="s">
        <v>116</v>
      </c>
      <c r="AA30" s="1" t="s">
        <v>116</v>
      </c>
      <c r="AB30" s="1" t="s">
        <v>116</v>
      </c>
      <c r="AC30" s="1" t="s">
        <v>116</v>
      </c>
      <c r="AD30" s="1" t="s">
        <v>116</v>
      </c>
      <c r="AE30" s="1" t="s">
        <v>116</v>
      </c>
      <c r="AF30" s="1" t="s">
        <v>116</v>
      </c>
      <c r="AG30" s="1" t="s">
        <v>116</v>
      </c>
      <c r="AH30" s="1" t="s">
        <v>116</v>
      </c>
      <c r="AI30" s="1" t="s">
        <v>116</v>
      </c>
      <c r="AJ30" s="1" t="s">
        <v>116</v>
      </c>
      <c r="AK30" s="1" t="s">
        <v>116</v>
      </c>
      <c r="AL30" s="1" t="s">
        <v>116</v>
      </c>
      <c r="AM30" s="1" t="s">
        <v>116</v>
      </c>
      <c r="AN30" s="1" t="s">
        <v>116</v>
      </c>
      <c r="AO30" s="1" t="s">
        <v>116</v>
      </c>
      <c r="AP30" s="1" t="s">
        <v>116</v>
      </c>
      <c r="AQ30" s="1" t="s">
        <v>116</v>
      </c>
      <c r="AR30" s="1" t="s">
        <v>116</v>
      </c>
      <c r="AS30" s="1" t="s">
        <v>116</v>
      </c>
      <c r="AT30" s="1" t="s">
        <v>116</v>
      </c>
      <c r="AU30" s="1" t="s">
        <v>116</v>
      </c>
      <c r="AV30" s="1" t="s">
        <v>116</v>
      </c>
      <c r="AW30" s="1" t="s">
        <v>116</v>
      </c>
      <c r="AX30" s="1" t="s">
        <v>116</v>
      </c>
      <c r="AY30" s="1" t="s">
        <v>116</v>
      </c>
      <c r="AZ30" s="1" t="s">
        <v>116</v>
      </c>
      <c r="BA30" s="1" t="s">
        <v>116</v>
      </c>
      <c r="BB30" s="1" t="s">
        <v>116</v>
      </c>
      <c r="BC30" s="7"/>
      <c r="BD30" s="12">
        <v>2</v>
      </c>
      <c r="BE30" s="11">
        <f>COUNTIF($E30:$BB30, "T")</f>
        <v>46</v>
      </c>
      <c r="BF30" s="11">
        <f>COUNTIF($E30:$BB30, "F")</f>
        <v>2</v>
      </c>
      <c r="BG30" s="11">
        <f>COUNTIF($E30:$BB30, "N")</f>
        <v>2</v>
      </c>
      <c r="BH30" s="11">
        <f t="shared" ref="BH30:BH56" si="0">BE30+BF30+BG30</f>
        <v>50</v>
      </c>
      <c r="BI30" s="13"/>
      <c r="BJ30" s="13"/>
    </row>
    <row r="31" spans="1:62" x14ac:dyDescent="0.2">
      <c r="A31" s="1" t="s">
        <v>5</v>
      </c>
      <c r="B31" s="1" t="s">
        <v>7</v>
      </c>
      <c r="C31" s="1" t="s">
        <v>72</v>
      </c>
      <c r="D31" s="20">
        <v>3</v>
      </c>
      <c r="E31" s="1" t="s">
        <v>116</v>
      </c>
      <c r="F31" s="1" t="s">
        <v>116</v>
      </c>
      <c r="G31" s="1" t="s">
        <v>116</v>
      </c>
      <c r="H31" s="1" t="s">
        <v>117</v>
      </c>
      <c r="I31" s="1" t="s">
        <v>116</v>
      </c>
      <c r="J31" s="1" t="s">
        <v>116</v>
      </c>
      <c r="K31" s="1" t="s">
        <v>116</v>
      </c>
      <c r="L31" s="1" t="s">
        <v>116</v>
      </c>
      <c r="M31" s="1" t="s">
        <v>116</v>
      </c>
      <c r="N31" s="1" t="s">
        <v>116</v>
      </c>
      <c r="O31" s="1" t="s">
        <v>117</v>
      </c>
      <c r="P31" s="1" t="s">
        <v>116</v>
      </c>
      <c r="Q31" s="1" t="s">
        <v>116</v>
      </c>
      <c r="R31" s="1" t="s">
        <v>117</v>
      </c>
      <c r="S31" s="1" t="s">
        <v>116</v>
      </c>
      <c r="T31" s="1" t="s">
        <v>116</v>
      </c>
      <c r="U31" s="1" t="s">
        <v>116</v>
      </c>
      <c r="V31" s="1" t="s">
        <v>116</v>
      </c>
      <c r="W31" s="1" t="s">
        <v>116</v>
      </c>
      <c r="X31" s="1" t="s">
        <v>116</v>
      </c>
      <c r="Y31" s="1" t="s">
        <v>116</v>
      </c>
      <c r="Z31" s="1" t="s">
        <v>118</v>
      </c>
      <c r="AA31" s="1" t="s">
        <v>116</v>
      </c>
      <c r="AB31" s="1" t="s">
        <v>116</v>
      </c>
      <c r="AC31" s="1" t="s">
        <v>116</v>
      </c>
      <c r="AD31" s="1" t="s">
        <v>116</v>
      </c>
      <c r="AE31" s="1" t="s">
        <v>116</v>
      </c>
      <c r="AF31" s="1" t="s">
        <v>116</v>
      </c>
      <c r="AG31" s="1" t="s">
        <v>116</v>
      </c>
      <c r="AH31" s="1" t="s">
        <v>116</v>
      </c>
      <c r="AI31" s="1" t="s">
        <v>116</v>
      </c>
      <c r="AJ31" s="1" t="s">
        <v>116</v>
      </c>
      <c r="AK31" s="1" t="s">
        <v>116</v>
      </c>
      <c r="AL31" s="1" t="s">
        <v>116</v>
      </c>
      <c r="AM31" s="1" t="s">
        <v>116</v>
      </c>
      <c r="AN31" s="1" t="s">
        <v>116</v>
      </c>
      <c r="AO31" s="1" t="s">
        <v>116</v>
      </c>
      <c r="AP31" s="1" t="s">
        <v>116</v>
      </c>
      <c r="AQ31" s="1" t="s">
        <v>116</v>
      </c>
      <c r="AR31" s="1" t="s">
        <v>116</v>
      </c>
      <c r="AS31" s="1" t="s">
        <v>116</v>
      </c>
      <c r="AT31" s="1" t="s">
        <v>116</v>
      </c>
      <c r="AU31" s="1" t="s">
        <v>116</v>
      </c>
      <c r="AV31" s="1" t="s">
        <v>116</v>
      </c>
      <c r="AW31" s="1" t="s">
        <v>116</v>
      </c>
      <c r="AX31" s="1" t="s">
        <v>116</v>
      </c>
      <c r="AY31" s="1" t="s">
        <v>116</v>
      </c>
      <c r="AZ31" s="1" t="s">
        <v>116</v>
      </c>
      <c r="BA31" s="1" t="s">
        <v>116</v>
      </c>
      <c r="BB31" s="1" t="s">
        <v>116</v>
      </c>
      <c r="BC31" s="7"/>
      <c r="BD31" s="12">
        <v>3</v>
      </c>
      <c r="BE31" s="11">
        <f>COUNTIF($E31:$BB31, "T")</f>
        <v>46</v>
      </c>
      <c r="BF31" s="11">
        <f>COUNTIF($E31:$BB31, "F")</f>
        <v>3</v>
      </c>
      <c r="BG31" s="11">
        <f>COUNTIF($E31:$BB31, "N")</f>
        <v>1</v>
      </c>
      <c r="BH31" s="11">
        <f t="shared" si="0"/>
        <v>50</v>
      </c>
      <c r="BI31" s="13"/>
      <c r="BJ31" s="13"/>
    </row>
    <row r="32" spans="1:62" x14ac:dyDescent="0.2">
      <c r="A32" s="1" t="s">
        <v>5</v>
      </c>
      <c r="B32" s="1" t="s">
        <v>7</v>
      </c>
      <c r="C32" s="1" t="s">
        <v>72</v>
      </c>
      <c r="D32" s="20">
        <v>4</v>
      </c>
      <c r="E32" s="1" t="s">
        <v>116</v>
      </c>
      <c r="F32" s="1" t="s">
        <v>118</v>
      </c>
      <c r="G32" s="1" t="s">
        <v>116</v>
      </c>
      <c r="H32" s="1" t="s">
        <v>118</v>
      </c>
      <c r="I32" s="1" t="s">
        <v>116</v>
      </c>
      <c r="J32" s="1" t="s">
        <v>117</v>
      </c>
      <c r="K32" s="1" t="s">
        <v>116</v>
      </c>
      <c r="L32" s="1" t="s">
        <v>117</v>
      </c>
      <c r="M32" s="1" t="s">
        <v>118</v>
      </c>
      <c r="N32" s="1" t="s">
        <v>117</v>
      </c>
      <c r="O32" s="1" t="s">
        <v>116</v>
      </c>
      <c r="P32" s="1" t="s">
        <v>116</v>
      </c>
      <c r="Q32" s="1" t="s">
        <v>116</v>
      </c>
      <c r="R32" s="1" t="s">
        <v>116</v>
      </c>
      <c r="S32" s="1" t="s">
        <v>116</v>
      </c>
      <c r="T32" s="1" t="s">
        <v>116</v>
      </c>
      <c r="U32" s="1" t="s">
        <v>117</v>
      </c>
      <c r="V32" s="1" t="s">
        <v>116</v>
      </c>
      <c r="W32" s="1" t="s">
        <v>117</v>
      </c>
      <c r="X32" s="1" t="s">
        <v>117</v>
      </c>
      <c r="Y32" s="1" t="s">
        <v>116</v>
      </c>
      <c r="Z32" s="1" t="s">
        <v>118</v>
      </c>
      <c r="AA32" s="1" t="s">
        <v>116</v>
      </c>
      <c r="AB32" s="1" t="s">
        <v>117</v>
      </c>
      <c r="AC32" s="1" t="s">
        <v>116</v>
      </c>
      <c r="AD32" s="1" t="s">
        <v>116</v>
      </c>
      <c r="AE32" s="1" t="s">
        <v>116</v>
      </c>
      <c r="AF32" s="1" t="s">
        <v>116</v>
      </c>
      <c r="AG32" s="1" t="s">
        <v>116</v>
      </c>
      <c r="AH32" s="1" t="s">
        <v>116</v>
      </c>
      <c r="AI32" s="1" t="s">
        <v>117</v>
      </c>
      <c r="AJ32" s="1" t="s">
        <v>116</v>
      </c>
      <c r="AK32" s="1" t="s">
        <v>116</v>
      </c>
      <c r="AL32" s="1" t="s">
        <v>116</v>
      </c>
      <c r="AM32" s="1" t="s">
        <v>116</v>
      </c>
      <c r="AN32" s="1" t="s">
        <v>116</v>
      </c>
      <c r="AO32" s="1" t="s">
        <v>117</v>
      </c>
      <c r="AP32" s="1" t="s">
        <v>117</v>
      </c>
      <c r="AQ32" s="1" t="s">
        <v>117</v>
      </c>
      <c r="AR32" s="1" t="s">
        <v>117</v>
      </c>
      <c r="AS32" s="1" t="s">
        <v>116</v>
      </c>
      <c r="AT32" s="1" t="s">
        <v>116</v>
      </c>
      <c r="AU32" s="1" t="s">
        <v>116</v>
      </c>
      <c r="AV32" s="1" t="s">
        <v>116</v>
      </c>
      <c r="AW32" s="1" t="s">
        <v>116</v>
      </c>
      <c r="AX32" s="1" t="s">
        <v>116</v>
      </c>
      <c r="AY32" s="1" t="s">
        <v>116</v>
      </c>
      <c r="AZ32" s="1" t="s">
        <v>116</v>
      </c>
      <c r="BA32" s="1" t="s">
        <v>116</v>
      </c>
      <c r="BB32" s="1" t="s">
        <v>116</v>
      </c>
      <c r="BC32" s="7"/>
      <c r="BD32" s="12">
        <v>4</v>
      </c>
      <c r="BE32" s="11">
        <f>COUNTIF($E32:$BB32, "T")</f>
        <v>34</v>
      </c>
      <c r="BF32" s="11">
        <f>COUNTIF($E32:$BB32, "F")</f>
        <v>12</v>
      </c>
      <c r="BG32" s="11">
        <f>COUNTIF($E32:$BB32, "N")</f>
        <v>4</v>
      </c>
      <c r="BH32" s="11">
        <f t="shared" si="0"/>
        <v>50</v>
      </c>
      <c r="BI32" s="13"/>
      <c r="BJ32" s="13"/>
    </row>
    <row r="33" spans="1:62" x14ac:dyDescent="0.2">
      <c r="A33" s="7"/>
      <c r="B33" s="7"/>
      <c r="C33" s="7"/>
      <c r="D33" s="7"/>
      <c r="E33" s="19" t="s">
        <v>13</v>
      </c>
      <c r="F33" s="19" t="s">
        <v>14</v>
      </c>
      <c r="G33" s="19" t="s">
        <v>15</v>
      </c>
      <c r="H33" s="19" t="s">
        <v>16</v>
      </c>
      <c r="I33" s="19" t="s">
        <v>17</v>
      </c>
      <c r="J33" s="19" t="s">
        <v>18</v>
      </c>
      <c r="K33" s="19" t="s">
        <v>19</v>
      </c>
      <c r="L33" s="19" t="s">
        <v>20</v>
      </c>
      <c r="M33" s="19" t="s">
        <v>21</v>
      </c>
      <c r="N33" s="19" t="s">
        <v>22</v>
      </c>
      <c r="O33" s="19" t="s">
        <v>23</v>
      </c>
      <c r="P33" s="19" t="s">
        <v>24</v>
      </c>
      <c r="Q33" s="19" t="s">
        <v>25</v>
      </c>
      <c r="R33" s="19" t="s">
        <v>26</v>
      </c>
      <c r="S33" s="19" t="s">
        <v>27</v>
      </c>
      <c r="T33" s="19" t="s">
        <v>28</v>
      </c>
      <c r="U33" s="19" t="s">
        <v>29</v>
      </c>
      <c r="V33" s="19" t="s">
        <v>30</v>
      </c>
      <c r="W33" s="19" t="s">
        <v>31</v>
      </c>
      <c r="X33" s="19" t="s">
        <v>32</v>
      </c>
      <c r="Y33" s="19" t="s">
        <v>33</v>
      </c>
      <c r="Z33" s="19" t="s">
        <v>34</v>
      </c>
      <c r="AA33" s="19" t="s">
        <v>35</v>
      </c>
      <c r="AB33" s="19" t="s">
        <v>36</v>
      </c>
      <c r="AC33" s="19" t="s">
        <v>37</v>
      </c>
      <c r="AD33" s="19" t="s">
        <v>38</v>
      </c>
      <c r="AE33" s="19" t="s">
        <v>39</v>
      </c>
      <c r="AF33" s="19" t="s">
        <v>40</v>
      </c>
      <c r="AG33" s="19" t="s">
        <v>41</v>
      </c>
      <c r="AH33" s="19" t="s">
        <v>42</v>
      </c>
      <c r="AI33" s="19" t="s">
        <v>43</v>
      </c>
      <c r="AJ33" s="19" t="s">
        <v>44</v>
      </c>
      <c r="AK33" s="19" t="s">
        <v>45</v>
      </c>
      <c r="AL33" s="19" t="s">
        <v>46</v>
      </c>
      <c r="AM33" s="19" t="s">
        <v>47</v>
      </c>
      <c r="AN33" s="19" t="s">
        <v>53</v>
      </c>
      <c r="AO33" s="19" t="s">
        <v>54</v>
      </c>
      <c r="AP33" s="19" t="s">
        <v>55</v>
      </c>
      <c r="AQ33" s="19" t="s">
        <v>56</v>
      </c>
      <c r="AR33" s="19" t="s">
        <v>57</v>
      </c>
      <c r="AS33" s="19" t="s">
        <v>58</v>
      </c>
      <c r="AT33" s="19" t="s">
        <v>59</v>
      </c>
      <c r="AU33" s="19" t="s">
        <v>60</v>
      </c>
      <c r="AV33" s="19" t="s">
        <v>61</v>
      </c>
      <c r="AW33" s="19" t="s">
        <v>62</v>
      </c>
      <c r="AX33" s="19" t="s">
        <v>83</v>
      </c>
      <c r="AY33" s="19" t="s">
        <v>84</v>
      </c>
      <c r="AZ33" s="19" t="s">
        <v>85</v>
      </c>
      <c r="BA33" s="19" t="s">
        <v>86</v>
      </c>
      <c r="BB33" s="19" t="s">
        <v>87</v>
      </c>
      <c r="BC33" s="8"/>
      <c r="BD33" s="9"/>
      <c r="BE33" s="10" t="s">
        <v>2</v>
      </c>
      <c r="BF33" s="10" t="s">
        <v>1</v>
      </c>
      <c r="BG33" s="10" t="s">
        <v>63</v>
      </c>
      <c r="BH33" s="11"/>
      <c r="BI33" s="13"/>
      <c r="BJ33" s="13"/>
    </row>
    <row r="34" spans="1:62" x14ac:dyDescent="0.2">
      <c r="A34" s="2" t="s">
        <v>6</v>
      </c>
      <c r="B34" s="2" t="s">
        <v>7</v>
      </c>
      <c r="C34" s="2" t="s">
        <v>72</v>
      </c>
      <c r="D34" s="21">
        <v>5</v>
      </c>
      <c r="E34" s="2" t="s">
        <v>116</v>
      </c>
      <c r="F34" s="2" t="s">
        <v>116</v>
      </c>
      <c r="G34" s="2" t="s">
        <v>116</v>
      </c>
      <c r="H34" s="2" t="s">
        <v>116</v>
      </c>
      <c r="I34" s="2" t="s">
        <v>116</v>
      </c>
      <c r="J34" s="2" t="s">
        <v>116</v>
      </c>
      <c r="K34" s="2" t="s">
        <v>116</v>
      </c>
      <c r="L34" s="2" t="s">
        <v>116</v>
      </c>
      <c r="M34" s="2" t="s">
        <v>116</v>
      </c>
      <c r="N34" s="2" t="s">
        <v>116</v>
      </c>
      <c r="O34" s="2" t="s">
        <v>116</v>
      </c>
      <c r="P34" s="2" t="s">
        <v>116</v>
      </c>
      <c r="Q34" s="2" t="s">
        <v>117</v>
      </c>
      <c r="R34" s="2" t="s">
        <v>116</v>
      </c>
      <c r="S34" s="2" t="s">
        <v>116</v>
      </c>
      <c r="T34" s="2" t="s">
        <v>116</v>
      </c>
      <c r="U34" s="2" t="s">
        <v>116</v>
      </c>
      <c r="V34" s="2" t="s">
        <v>116</v>
      </c>
      <c r="W34" s="2" t="s">
        <v>116</v>
      </c>
      <c r="X34" s="2" t="s">
        <v>116</v>
      </c>
      <c r="Y34" s="2" t="s">
        <v>116</v>
      </c>
      <c r="Z34" s="2" t="s">
        <v>118</v>
      </c>
      <c r="AA34" s="2" t="s">
        <v>116</v>
      </c>
      <c r="AB34" s="2" t="s">
        <v>116</v>
      </c>
      <c r="AC34" s="2" t="s">
        <v>116</v>
      </c>
      <c r="AD34" s="2" t="s">
        <v>116</v>
      </c>
      <c r="AE34" s="2" t="s">
        <v>116</v>
      </c>
      <c r="AF34" s="2" t="s">
        <v>116</v>
      </c>
      <c r="AG34" s="2" t="s">
        <v>117</v>
      </c>
      <c r="AH34" s="2" t="s">
        <v>116</v>
      </c>
      <c r="AI34" s="2" t="s">
        <v>118</v>
      </c>
      <c r="AJ34" s="2" t="s">
        <v>116</v>
      </c>
      <c r="AK34" s="2" t="s">
        <v>118</v>
      </c>
      <c r="AL34" s="2" t="s">
        <v>116</v>
      </c>
      <c r="AM34" s="2" t="s">
        <v>118</v>
      </c>
      <c r="AN34" s="2" t="s">
        <v>116</v>
      </c>
      <c r="AO34" s="2" t="s">
        <v>116</v>
      </c>
      <c r="AP34" s="2" t="s">
        <v>116</v>
      </c>
      <c r="AQ34" s="2" t="s">
        <v>116</v>
      </c>
      <c r="AR34" s="2" t="s">
        <v>116</v>
      </c>
      <c r="AS34" s="2" t="s">
        <v>116</v>
      </c>
      <c r="AT34" s="2" t="s">
        <v>116</v>
      </c>
      <c r="AU34" s="2" t="s">
        <v>116</v>
      </c>
      <c r="AV34" s="2" t="s">
        <v>116</v>
      </c>
      <c r="AW34" s="2" t="s">
        <v>116</v>
      </c>
      <c r="AX34" s="2" t="s">
        <v>118</v>
      </c>
      <c r="AY34" s="2" t="s">
        <v>116</v>
      </c>
      <c r="AZ34" s="2" t="s">
        <v>118</v>
      </c>
      <c r="BA34" s="2" t="s">
        <v>116</v>
      </c>
      <c r="BB34" s="2" t="s">
        <v>116</v>
      </c>
      <c r="BC34" s="7"/>
      <c r="BD34" s="12">
        <v>1</v>
      </c>
      <c r="BE34" s="11">
        <f>COUNTIF($E34:$BB34, "T")</f>
        <v>42</v>
      </c>
      <c r="BF34" s="11">
        <f>COUNTIF($E34:$BB34, "F")</f>
        <v>2</v>
      </c>
      <c r="BG34" s="11">
        <f>COUNTIF($E34:$BB34, "N")</f>
        <v>6</v>
      </c>
      <c r="BH34" s="11">
        <f t="shared" si="0"/>
        <v>50</v>
      </c>
      <c r="BI34" s="13"/>
      <c r="BJ34" s="13"/>
    </row>
    <row r="35" spans="1:62" x14ac:dyDescent="0.2">
      <c r="A35" s="2" t="s">
        <v>6</v>
      </c>
      <c r="B35" s="2" t="s">
        <v>7</v>
      </c>
      <c r="C35" s="2" t="s">
        <v>72</v>
      </c>
      <c r="D35" s="21">
        <v>6</v>
      </c>
      <c r="E35" s="2" t="s">
        <v>116</v>
      </c>
      <c r="F35" s="2" t="s">
        <v>116</v>
      </c>
      <c r="G35" s="2" t="s">
        <v>116</v>
      </c>
      <c r="H35" s="2" t="s">
        <v>117</v>
      </c>
      <c r="I35" s="2" t="s">
        <v>116</v>
      </c>
      <c r="J35" s="2" t="s">
        <v>117</v>
      </c>
      <c r="K35" s="2" t="s">
        <v>116</v>
      </c>
      <c r="L35" s="2" t="s">
        <v>116</v>
      </c>
      <c r="M35" s="2" t="s">
        <v>116</v>
      </c>
      <c r="N35" s="2" t="s">
        <v>116</v>
      </c>
      <c r="O35" s="2" t="s">
        <v>116</v>
      </c>
      <c r="P35" s="2" t="s">
        <v>116</v>
      </c>
      <c r="Q35" s="2" t="s">
        <v>116</v>
      </c>
      <c r="R35" s="2" t="s">
        <v>116</v>
      </c>
      <c r="S35" s="2" t="s">
        <v>116</v>
      </c>
      <c r="T35" s="2" t="s">
        <v>116</v>
      </c>
      <c r="U35" s="2" t="s">
        <v>116</v>
      </c>
      <c r="V35" s="2" t="s">
        <v>116</v>
      </c>
      <c r="W35" s="2" t="s">
        <v>116</v>
      </c>
      <c r="X35" s="2" t="s">
        <v>116</v>
      </c>
      <c r="Y35" s="2" t="s">
        <v>116</v>
      </c>
      <c r="Z35" s="2" t="s">
        <v>116</v>
      </c>
      <c r="AA35" s="2" t="s">
        <v>116</v>
      </c>
      <c r="AB35" s="2" t="s">
        <v>116</v>
      </c>
      <c r="AC35" s="2" t="s">
        <v>116</v>
      </c>
      <c r="AD35" s="2" t="s">
        <v>117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116</v>
      </c>
      <c r="AJ35" s="2" t="s">
        <v>116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116</v>
      </c>
      <c r="AR35" s="2" t="s">
        <v>116</v>
      </c>
      <c r="AS35" s="2" t="s">
        <v>116</v>
      </c>
      <c r="AT35" s="2" t="s">
        <v>116</v>
      </c>
      <c r="AU35" s="2" t="s">
        <v>116</v>
      </c>
      <c r="AV35" s="2" t="s">
        <v>116</v>
      </c>
      <c r="AW35" s="2" t="s">
        <v>116</v>
      </c>
      <c r="AX35" s="2" t="s">
        <v>116</v>
      </c>
      <c r="AY35" s="2" t="s">
        <v>116</v>
      </c>
      <c r="AZ35" s="2" t="s">
        <v>116</v>
      </c>
      <c r="BA35" s="2" t="s">
        <v>116</v>
      </c>
      <c r="BB35" s="2" t="s">
        <v>116</v>
      </c>
      <c r="BC35" s="7"/>
      <c r="BD35" s="12">
        <v>2</v>
      </c>
      <c r="BE35" s="11">
        <f>COUNTIF($E35:$BB35, "T")</f>
        <v>47</v>
      </c>
      <c r="BF35" s="11">
        <f>COUNTIF($E35:$BB35, "F")</f>
        <v>3</v>
      </c>
      <c r="BG35" s="11">
        <f>COUNTIF($E35:$BB35, "N")</f>
        <v>0</v>
      </c>
      <c r="BH35" s="11">
        <f t="shared" si="0"/>
        <v>50</v>
      </c>
      <c r="BI35" s="13"/>
      <c r="BJ35" s="13"/>
    </row>
    <row r="36" spans="1:62" x14ac:dyDescent="0.2">
      <c r="A36" s="2" t="s">
        <v>6</v>
      </c>
      <c r="B36" s="2" t="s">
        <v>7</v>
      </c>
      <c r="C36" s="2" t="s">
        <v>72</v>
      </c>
      <c r="D36" s="21">
        <v>7</v>
      </c>
      <c r="E36" s="2" t="s">
        <v>116</v>
      </c>
      <c r="F36" s="2" t="s">
        <v>116</v>
      </c>
      <c r="G36" s="2" t="s">
        <v>116</v>
      </c>
      <c r="H36" s="2" t="s">
        <v>117</v>
      </c>
      <c r="I36" s="2" t="s">
        <v>116</v>
      </c>
      <c r="J36" s="2" t="s">
        <v>116</v>
      </c>
      <c r="K36" s="2" t="s">
        <v>116</v>
      </c>
      <c r="L36" s="2" t="s">
        <v>116</v>
      </c>
      <c r="M36" s="2" t="s">
        <v>116</v>
      </c>
      <c r="N36" s="2" t="s">
        <v>116</v>
      </c>
      <c r="O36" s="2" t="s">
        <v>117</v>
      </c>
      <c r="P36" s="2" t="s">
        <v>116</v>
      </c>
      <c r="Q36" s="2" t="s">
        <v>116</v>
      </c>
      <c r="R36" s="2" t="s">
        <v>116</v>
      </c>
      <c r="S36" s="2" t="s">
        <v>116</v>
      </c>
      <c r="T36" s="2" t="s">
        <v>116</v>
      </c>
      <c r="U36" s="2" t="s">
        <v>116</v>
      </c>
      <c r="V36" s="2" t="s">
        <v>116</v>
      </c>
      <c r="W36" s="2" t="s">
        <v>116</v>
      </c>
      <c r="X36" s="2" t="s">
        <v>116</v>
      </c>
      <c r="Y36" s="2" t="s">
        <v>116</v>
      </c>
      <c r="Z36" s="2" t="s">
        <v>118</v>
      </c>
      <c r="AA36" s="2" t="s">
        <v>116</v>
      </c>
      <c r="AB36" s="2" t="s">
        <v>116</v>
      </c>
      <c r="AC36" s="2" t="s">
        <v>116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116</v>
      </c>
      <c r="AI36" s="2" t="s">
        <v>116</v>
      </c>
      <c r="AJ36" s="2" t="s">
        <v>116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116</v>
      </c>
      <c r="AR36" s="2" t="s">
        <v>116</v>
      </c>
      <c r="AS36" s="2" t="s">
        <v>116</v>
      </c>
      <c r="AT36" s="2" t="s">
        <v>116</v>
      </c>
      <c r="AU36" s="2" t="s">
        <v>116</v>
      </c>
      <c r="AV36" s="2" t="s">
        <v>116</v>
      </c>
      <c r="AW36" s="2" t="s">
        <v>116</v>
      </c>
      <c r="AX36" s="2" t="s">
        <v>116</v>
      </c>
      <c r="AY36" s="2" t="s">
        <v>116</v>
      </c>
      <c r="AZ36" s="2" t="s">
        <v>116</v>
      </c>
      <c r="BA36" s="2" t="s">
        <v>116</v>
      </c>
      <c r="BB36" s="2" t="s">
        <v>116</v>
      </c>
      <c r="BC36" s="7"/>
      <c r="BD36" s="12">
        <v>3</v>
      </c>
      <c r="BE36" s="11">
        <f>COUNTIF($E36:$BB36, "T")</f>
        <v>47</v>
      </c>
      <c r="BF36" s="11">
        <f>COUNTIF($E36:$BB36, "F")</f>
        <v>2</v>
      </c>
      <c r="BG36" s="11">
        <f>COUNTIF($E36:$BB36, "N")</f>
        <v>1</v>
      </c>
      <c r="BH36" s="11">
        <f t="shared" si="0"/>
        <v>50</v>
      </c>
      <c r="BI36" s="13"/>
      <c r="BJ36" s="13"/>
    </row>
    <row r="37" spans="1:62" x14ac:dyDescent="0.2">
      <c r="A37" s="2" t="s">
        <v>6</v>
      </c>
      <c r="B37" s="2" t="s">
        <v>7</v>
      </c>
      <c r="C37" s="2" t="s">
        <v>72</v>
      </c>
      <c r="D37" s="21">
        <v>8</v>
      </c>
      <c r="E37" s="2" t="s">
        <v>116</v>
      </c>
      <c r="F37" s="2" t="s">
        <v>116</v>
      </c>
      <c r="G37" s="2" t="s">
        <v>116</v>
      </c>
      <c r="H37" s="2" t="s">
        <v>117</v>
      </c>
      <c r="I37" s="2" t="s">
        <v>116</v>
      </c>
      <c r="J37" s="2" t="s">
        <v>116</v>
      </c>
      <c r="K37" s="2" t="s">
        <v>116</v>
      </c>
      <c r="L37" s="2" t="s">
        <v>116</v>
      </c>
      <c r="M37" s="2" t="s">
        <v>116</v>
      </c>
      <c r="N37" s="2" t="s">
        <v>116</v>
      </c>
      <c r="O37" s="2" t="s">
        <v>116</v>
      </c>
      <c r="P37" s="2" t="s">
        <v>116</v>
      </c>
      <c r="Q37" s="2" t="s">
        <v>116</v>
      </c>
      <c r="R37" s="2" t="s">
        <v>118</v>
      </c>
      <c r="S37" s="2" t="s">
        <v>116</v>
      </c>
      <c r="T37" s="2" t="s">
        <v>116</v>
      </c>
      <c r="U37" s="2" t="s">
        <v>116</v>
      </c>
      <c r="V37" s="2" t="s">
        <v>116</v>
      </c>
      <c r="W37" s="2" t="s">
        <v>116</v>
      </c>
      <c r="X37" s="2" t="s">
        <v>116</v>
      </c>
      <c r="Y37" s="2" t="s">
        <v>116</v>
      </c>
      <c r="Z37" s="2" t="s">
        <v>116</v>
      </c>
      <c r="AA37" s="2" t="s">
        <v>116</v>
      </c>
      <c r="AB37" s="2" t="s">
        <v>116</v>
      </c>
      <c r="AC37" s="2" t="s">
        <v>116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116</v>
      </c>
      <c r="AI37" s="2" t="s">
        <v>116</v>
      </c>
      <c r="AJ37" s="2" t="s">
        <v>116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116</v>
      </c>
      <c r="AR37" s="2" t="s">
        <v>116</v>
      </c>
      <c r="AS37" s="2" t="s">
        <v>116</v>
      </c>
      <c r="AT37" s="2" t="s">
        <v>116</v>
      </c>
      <c r="AU37" s="2" t="s">
        <v>116</v>
      </c>
      <c r="AV37" s="2" t="s">
        <v>116</v>
      </c>
      <c r="AW37" s="2" t="s">
        <v>116</v>
      </c>
      <c r="AX37" s="2" t="s">
        <v>116</v>
      </c>
      <c r="AY37" s="2" t="s">
        <v>116</v>
      </c>
      <c r="AZ37" s="2" t="s">
        <v>116</v>
      </c>
      <c r="BA37" s="2" t="s">
        <v>116</v>
      </c>
      <c r="BB37" s="2" t="s">
        <v>116</v>
      </c>
      <c r="BC37" s="7"/>
      <c r="BD37" s="12">
        <v>4</v>
      </c>
      <c r="BE37" s="11">
        <f>COUNTIF($E37:$BB37, "T")</f>
        <v>48</v>
      </c>
      <c r="BF37" s="11">
        <f>COUNTIF($E37:$BB37, "F")</f>
        <v>1</v>
      </c>
      <c r="BG37" s="11">
        <f>COUNTIF($E37:$BB37, "N")</f>
        <v>1</v>
      </c>
      <c r="BH37" s="11">
        <f t="shared" si="0"/>
        <v>50</v>
      </c>
      <c r="BI37" s="13"/>
      <c r="BJ37" s="13"/>
    </row>
    <row r="38" spans="1:62" x14ac:dyDescent="0.2">
      <c r="A38" s="7"/>
      <c r="B38" s="7"/>
      <c r="C38" s="7"/>
      <c r="D38" s="7"/>
      <c r="E38" s="19" t="s">
        <v>13</v>
      </c>
      <c r="F38" s="19" t="s">
        <v>14</v>
      </c>
      <c r="G38" s="19" t="s">
        <v>15</v>
      </c>
      <c r="H38" s="19" t="s">
        <v>16</v>
      </c>
      <c r="I38" s="19" t="s">
        <v>17</v>
      </c>
      <c r="J38" s="19" t="s">
        <v>18</v>
      </c>
      <c r="K38" s="19" t="s">
        <v>19</v>
      </c>
      <c r="L38" s="19" t="s">
        <v>20</v>
      </c>
      <c r="M38" s="19" t="s">
        <v>21</v>
      </c>
      <c r="N38" s="19" t="s">
        <v>22</v>
      </c>
      <c r="O38" s="19" t="s">
        <v>23</v>
      </c>
      <c r="P38" s="19" t="s">
        <v>24</v>
      </c>
      <c r="Q38" s="19" t="s">
        <v>25</v>
      </c>
      <c r="R38" s="19" t="s">
        <v>26</v>
      </c>
      <c r="S38" s="19" t="s">
        <v>27</v>
      </c>
      <c r="T38" s="19" t="s">
        <v>28</v>
      </c>
      <c r="U38" s="19" t="s">
        <v>29</v>
      </c>
      <c r="V38" s="19" t="s">
        <v>30</v>
      </c>
      <c r="W38" s="19" t="s">
        <v>31</v>
      </c>
      <c r="X38" s="19" t="s">
        <v>32</v>
      </c>
      <c r="Y38" s="19" t="s">
        <v>33</v>
      </c>
      <c r="Z38" s="19" t="s">
        <v>34</v>
      </c>
      <c r="AA38" s="19" t="s">
        <v>35</v>
      </c>
      <c r="AB38" s="19" t="s">
        <v>36</v>
      </c>
      <c r="AC38" s="19" t="s">
        <v>37</v>
      </c>
      <c r="AD38" s="19" t="s">
        <v>38</v>
      </c>
      <c r="AE38" s="19" t="s">
        <v>39</v>
      </c>
      <c r="AF38" s="19" t="s">
        <v>40</v>
      </c>
      <c r="AG38" s="19" t="s">
        <v>41</v>
      </c>
      <c r="AH38" s="19" t="s">
        <v>42</v>
      </c>
      <c r="AI38" s="19" t="s">
        <v>43</v>
      </c>
      <c r="AJ38" s="19" t="s">
        <v>44</v>
      </c>
      <c r="AK38" s="19" t="s">
        <v>45</v>
      </c>
      <c r="AL38" s="19" t="s">
        <v>46</v>
      </c>
      <c r="AM38" s="19" t="s">
        <v>47</v>
      </c>
      <c r="AN38" s="19" t="s">
        <v>53</v>
      </c>
      <c r="AO38" s="19" t="s">
        <v>54</v>
      </c>
      <c r="AP38" s="19" t="s">
        <v>55</v>
      </c>
      <c r="AQ38" s="19" t="s">
        <v>56</v>
      </c>
      <c r="AR38" s="19" t="s">
        <v>57</v>
      </c>
      <c r="AS38" s="19" t="s">
        <v>58</v>
      </c>
      <c r="AT38" s="19" t="s">
        <v>59</v>
      </c>
      <c r="AU38" s="19" t="s">
        <v>60</v>
      </c>
      <c r="AV38" s="19" t="s">
        <v>61</v>
      </c>
      <c r="AW38" s="19" t="s">
        <v>62</v>
      </c>
      <c r="AX38" s="19" t="s">
        <v>83</v>
      </c>
      <c r="AY38" s="19" t="s">
        <v>84</v>
      </c>
      <c r="AZ38" s="19" t="s">
        <v>85</v>
      </c>
      <c r="BA38" s="19" t="s">
        <v>86</v>
      </c>
      <c r="BB38" s="19" t="s">
        <v>87</v>
      </c>
      <c r="BC38" s="8"/>
      <c r="BD38" s="9"/>
      <c r="BE38" s="10" t="s">
        <v>11</v>
      </c>
      <c r="BF38" s="10" t="s">
        <v>10</v>
      </c>
      <c r="BG38" s="10" t="s">
        <v>105</v>
      </c>
      <c r="BH38" s="11"/>
      <c r="BI38" s="13"/>
      <c r="BJ38" s="13"/>
    </row>
    <row r="39" spans="1:62" x14ac:dyDescent="0.2">
      <c r="A39" s="4" t="s">
        <v>8</v>
      </c>
      <c r="B39" s="4" t="s">
        <v>10</v>
      </c>
      <c r="C39" s="4" t="s">
        <v>109</v>
      </c>
      <c r="D39" s="22">
        <v>9</v>
      </c>
      <c r="E39" s="4" t="s">
        <v>119</v>
      </c>
      <c r="F39" s="4" t="s">
        <v>119</v>
      </c>
      <c r="G39" s="4" t="s">
        <v>119</v>
      </c>
      <c r="H39" s="4" t="s">
        <v>120</v>
      </c>
      <c r="I39" s="4" t="s">
        <v>119</v>
      </c>
      <c r="J39" s="4" t="s">
        <v>119</v>
      </c>
      <c r="K39" s="4" t="s">
        <v>119</v>
      </c>
      <c r="L39" s="4" t="s">
        <v>119</v>
      </c>
      <c r="M39" s="4" t="s">
        <v>119</v>
      </c>
      <c r="N39" s="4" t="s">
        <v>119</v>
      </c>
      <c r="O39" s="4" t="s">
        <v>119</v>
      </c>
      <c r="P39" s="4" t="s">
        <v>119</v>
      </c>
      <c r="Q39" s="4" t="s">
        <v>119</v>
      </c>
      <c r="R39" s="4" t="s">
        <v>119</v>
      </c>
      <c r="S39" s="4" t="s">
        <v>120</v>
      </c>
      <c r="T39" s="4" t="s">
        <v>119</v>
      </c>
      <c r="U39" s="4" t="s">
        <v>119</v>
      </c>
      <c r="V39" s="4" t="s">
        <v>119</v>
      </c>
      <c r="W39" s="4" t="s">
        <v>119</v>
      </c>
      <c r="X39" s="4" t="s">
        <v>119</v>
      </c>
      <c r="Y39" s="4" t="s">
        <v>119</v>
      </c>
      <c r="Z39" s="4" t="s">
        <v>119</v>
      </c>
      <c r="AA39" s="4" t="s">
        <v>120</v>
      </c>
      <c r="AB39" s="4" t="s">
        <v>119</v>
      </c>
      <c r="AC39" s="4" t="s">
        <v>119</v>
      </c>
      <c r="AD39" s="4" t="s">
        <v>119</v>
      </c>
      <c r="AE39" s="4" t="s">
        <v>119</v>
      </c>
      <c r="AF39" s="4" t="s">
        <v>119</v>
      </c>
      <c r="AG39" s="4" t="s">
        <v>110</v>
      </c>
      <c r="AH39" s="4" t="s">
        <v>119</v>
      </c>
      <c r="AI39" s="4" t="s">
        <v>120</v>
      </c>
      <c r="AJ39" s="4" t="s">
        <v>119</v>
      </c>
      <c r="AK39" s="4" t="s">
        <v>119</v>
      </c>
      <c r="AL39" s="4" t="s">
        <v>119</v>
      </c>
      <c r="AM39" s="4" t="s">
        <v>110</v>
      </c>
      <c r="AN39" s="4" t="s">
        <v>119</v>
      </c>
      <c r="AO39" s="4" t="s">
        <v>119</v>
      </c>
      <c r="AP39" s="4" t="s">
        <v>119</v>
      </c>
      <c r="AQ39" s="4" t="s">
        <v>119</v>
      </c>
      <c r="AR39" s="4" t="s">
        <v>119</v>
      </c>
      <c r="AS39" s="4" t="s">
        <v>119</v>
      </c>
      <c r="AT39" s="4" t="s">
        <v>119</v>
      </c>
      <c r="AU39" s="4" t="s">
        <v>120</v>
      </c>
      <c r="AV39" s="4" t="s">
        <v>119</v>
      </c>
      <c r="AW39" s="4" t="s">
        <v>119</v>
      </c>
      <c r="AX39" s="4" t="s">
        <v>110</v>
      </c>
      <c r="AY39" s="4" t="s">
        <v>119</v>
      </c>
      <c r="AZ39" s="4" t="s">
        <v>119</v>
      </c>
      <c r="BA39" s="4" t="s">
        <v>119</v>
      </c>
      <c r="BB39" s="4" t="s">
        <v>119</v>
      </c>
      <c r="BC39" s="7"/>
      <c r="BD39" s="12">
        <v>1</v>
      </c>
      <c r="BE39" s="11">
        <f>COUNTIF($E39:$BB39, "SI")</f>
        <v>5</v>
      </c>
      <c r="BF39" s="11">
        <f>COUNTIF($E39:$BB39, "No")</f>
        <v>42</v>
      </c>
      <c r="BG39" s="11">
        <f>COUNTIF($E39:$BB39, "AV")</f>
        <v>3</v>
      </c>
      <c r="BH39" s="11">
        <f t="shared" si="0"/>
        <v>50</v>
      </c>
      <c r="BI39" s="13"/>
      <c r="BJ39" s="13"/>
    </row>
    <row r="40" spans="1:62" x14ac:dyDescent="0.2">
      <c r="A40" s="4" t="s">
        <v>8</v>
      </c>
      <c r="B40" s="4" t="s">
        <v>10</v>
      </c>
      <c r="C40" s="4" t="s">
        <v>109</v>
      </c>
      <c r="D40" s="22">
        <v>10</v>
      </c>
      <c r="E40" s="4" t="s">
        <v>119</v>
      </c>
      <c r="F40" s="4" t="s">
        <v>110</v>
      </c>
      <c r="G40" s="4" t="s">
        <v>119</v>
      </c>
      <c r="H40" s="4" t="s">
        <v>120</v>
      </c>
      <c r="I40" s="4" t="s">
        <v>119</v>
      </c>
      <c r="J40" s="4" t="s">
        <v>119</v>
      </c>
      <c r="K40" s="4" t="s">
        <v>110</v>
      </c>
      <c r="L40" s="4" t="s">
        <v>119</v>
      </c>
      <c r="M40" s="4" t="s">
        <v>119</v>
      </c>
      <c r="N40" s="4" t="s">
        <v>119</v>
      </c>
      <c r="O40" s="4" t="s">
        <v>110</v>
      </c>
      <c r="P40" s="4" t="s">
        <v>119</v>
      </c>
      <c r="Q40" s="4" t="s">
        <v>119</v>
      </c>
      <c r="R40" s="4" t="s">
        <v>119</v>
      </c>
      <c r="S40" s="4" t="s">
        <v>119</v>
      </c>
      <c r="T40" s="4" t="s">
        <v>119</v>
      </c>
      <c r="U40" s="4" t="s">
        <v>119</v>
      </c>
      <c r="V40" s="4" t="s">
        <v>120</v>
      </c>
      <c r="W40" s="4" t="s">
        <v>119</v>
      </c>
      <c r="X40" s="4" t="s">
        <v>119</v>
      </c>
      <c r="Y40" s="4" t="s">
        <v>119</v>
      </c>
      <c r="Z40" s="4" t="s">
        <v>119</v>
      </c>
      <c r="AA40" s="4" t="s">
        <v>119</v>
      </c>
      <c r="AB40" s="4" t="s">
        <v>110</v>
      </c>
      <c r="AC40" s="4" t="s">
        <v>110</v>
      </c>
      <c r="AD40" s="4" t="s">
        <v>119</v>
      </c>
      <c r="AE40" s="4" t="s">
        <v>120</v>
      </c>
      <c r="AF40" s="4" t="s">
        <v>119</v>
      </c>
      <c r="AG40" s="4" t="s">
        <v>110</v>
      </c>
      <c r="AH40" s="4" t="s">
        <v>119</v>
      </c>
      <c r="AI40" s="4" t="s">
        <v>119</v>
      </c>
      <c r="AJ40" s="4" t="s">
        <v>119</v>
      </c>
      <c r="AK40" s="4" t="s">
        <v>119</v>
      </c>
      <c r="AL40" s="4" t="s">
        <v>119</v>
      </c>
      <c r="AM40" s="4" t="s">
        <v>119</v>
      </c>
      <c r="AN40" s="4" t="s">
        <v>119</v>
      </c>
      <c r="AO40" s="4" t="s">
        <v>119</v>
      </c>
      <c r="AP40" s="4" t="s">
        <v>110</v>
      </c>
      <c r="AQ40" s="4" t="s">
        <v>119</v>
      </c>
      <c r="AR40" s="4" t="s">
        <v>119</v>
      </c>
      <c r="AS40" s="4" t="s">
        <v>119</v>
      </c>
      <c r="AT40" s="4" t="s">
        <v>119</v>
      </c>
      <c r="AU40" s="4" t="s">
        <v>110</v>
      </c>
      <c r="AV40" s="4" t="s">
        <v>119</v>
      </c>
      <c r="AW40" s="4" t="s">
        <v>119</v>
      </c>
      <c r="AX40" s="4" t="s">
        <v>119</v>
      </c>
      <c r="AY40" s="4" t="s">
        <v>110</v>
      </c>
      <c r="AZ40" s="4" t="s">
        <v>119</v>
      </c>
      <c r="BA40" s="4" t="s">
        <v>119</v>
      </c>
      <c r="BB40" s="4" t="s">
        <v>119</v>
      </c>
      <c r="BC40" s="7"/>
      <c r="BD40" s="12">
        <v>2</v>
      </c>
      <c r="BE40" s="11">
        <f t="shared" ref="BE40:BE43" si="1">COUNTIF($E40:$BB40, "SI")</f>
        <v>3</v>
      </c>
      <c r="BF40" s="11">
        <f>COUNTIF($E40:$BB40, "No")</f>
        <v>38</v>
      </c>
      <c r="BG40" s="11">
        <f t="shared" ref="BG40:BG43" si="2">COUNTIF($E40:$BB40, "AV")</f>
        <v>9</v>
      </c>
      <c r="BH40" s="11">
        <f t="shared" si="0"/>
        <v>50</v>
      </c>
      <c r="BI40" s="13"/>
      <c r="BJ40" s="13"/>
    </row>
    <row r="41" spans="1:62" x14ac:dyDescent="0.2">
      <c r="A41" s="4" t="s">
        <v>8</v>
      </c>
      <c r="B41" s="4" t="s">
        <v>10</v>
      </c>
      <c r="C41" s="4" t="s">
        <v>109</v>
      </c>
      <c r="D41" s="22">
        <v>11</v>
      </c>
      <c r="E41" s="4" t="s">
        <v>119</v>
      </c>
      <c r="F41" s="4" t="s">
        <v>119</v>
      </c>
      <c r="G41" s="4" t="s">
        <v>119</v>
      </c>
      <c r="H41" s="4" t="s">
        <v>119</v>
      </c>
      <c r="I41" s="4" t="s">
        <v>119</v>
      </c>
      <c r="J41" s="4" t="s">
        <v>119</v>
      </c>
      <c r="K41" s="4" t="s">
        <v>119</v>
      </c>
      <c r="L41" s="4" t="s">
        <v>119</v>
      </c>
      <c r="M41" s="4" t="s">
        <v>119</v>
      </c>
      <c r="N41" s="4" t="s">
        <v>119</v>
      </c>
      <c r="O41" s="4" t="s">
        <v>119</v>
      </c>
      <c r="P41" s="4" t="s">
        <v>119</v>
      </c>
      <c r="Q41" s="4" t="s">
        <v>119</v>
      </c>
      <c r="R41" s="4" t="s">
        <v>119</v>
      </c>
      <c r="S41" s="4" t="s">
        <v>119</v>
      </c>
      <c r="T41" s="4" t="s">
        <v>119</v>
      </c>
      <c r="U41" s="4" t="s">
        <v>119</v>
      </c>
      <c r="V41" s="4" t="s">
        <v>119</v>
      </c>
      <c r="W41" s="4" t="s">
        <v>119</v>
      </c>
      <c r="X41" s="4" t="s">
        <v>119</v>
      </c>
      <c r="Y41" s="4" t="s">
        <v>119</v>
      </c>
      <c r="Z41" s="4" t="s">
        <v>119</v>
      </c>
      <c r="AA41" s="4" t="s">
        <v>119</v>
      </c>
      <c r="AB41" s="4" t="s">
        <v>119</v>
      </c>
      <c r="AC41" s="4" t="s">
        <v>119</v>
      </c>
      <c r="AD41" s="4" t="s">
        <v>119</v>
      </c>
      <c r="AE41" s="4" t="s">
        <v>119</v>
      </c>
      <c r="AF41" s="4" t="s">
        <v>119</v>
      </c>
      <c r="AG41" s="4" t="s">
        <v>119</v>
      </c>
      <c r="AH41" s="4" t="s">
        <v>119</v>
      </c>
      <c r="AI41" s="4" t="s">
        <v>119</v>
      </c>
      <c r="AJ41" s="4" t="s">
        <v>119</v>
      </c>
      <c r="AK41" s="4" t="s">
        <v>119</v>
      </c>
      <c r="AL41" s="4" t="s">
        <v>119</v>
      </c>
      <c r="AM41" s="4" t="s">
        <v>110</v>
      </c>
      <c r="AN41" s="4" t="s">
        <v>119</v>
      </c>
      <c r="AO41" s="4" t="s">
        <v>119</v>
      </c>
      <c r="AP41" s="4" t="s">
        <v>110</v>
      </c>
      <c r="AQ41" s="4" t="s">
        <v>119</v>
      </c>
      <c r="AR41" s="4" t="s">
        <v>119</v>
      </c>
      <c r="AS41" s="4" t="s">
        <v>119</v>
      </c>
      <c r="AT41" s="4" t="s">
        <v>119</v>
      </c>
      <c r="AU41" s="4" t="s">
        <v>119</v>
      </c>
      <c r="AV41" s="4" t="s">
        <v>119</v>
      </c>
      <c r="AW41" s="4" t="s">
        <v>119</v>
      </c>
      <c r="AX41" s="4" t="s">
        <v>119</v>
      </c>
      <c r="AY41" s="4" t="s">
        <v>119</v>
      </c>
      <c r="AZ41" s="4" t="s">
        <v>119</v>
      </c>
      <c r="BA41" s="4" t="s">
        <v>119</v>
      </c>
      <c r="BB41" s="4" t="s">
        <v>119</v>
      </c>
      <c r="BC41" s="7"/>
      <c r="BD41" s="12">
        <v>3</v>
      </c>
      <c r="BE41" s="11">
        <f t="shared" si="1"/>
        <v>0</v>
      </c>
      <c r="BF41" s="11">
        <f>COUNTIF($E41:$BB41, "No")</f>
        <v>48</v>
      </c>
      <c r="BG41" s="11">
        <f t="shared" si="2"/>
        <v>2</v>
      </c>
      <c r="BH41" s="11">
        <f t="shared" si="0"/>
        <v>50</v>
      </c>
      <c r="BI41" s="13"/>
      <c r="BJ41" s="13"/>
    </row>
    <row r="42" spans="1:62" x14ac:dyDescent="0.2">
      <c r="A42" s="4" t="s">
        <v>8</v>
      </c>
      <c r="B42" s="4" t="s">
        <v>11</v>
      </c>
      <c r="C42" s="4" t="s">
        <v>109</v>
      </c>
      <c r="D42" s="22">
        <v>12</v>
      </c>
      <c r="E42" s="4" t="s">
        <v>120</v>
      </c>
      <c r="F42" s="4" t="s">
        <v>120</v>
      </c>
      <c r="G42" s="4" t="s">
        <v>120</v>
      </c>
      <c r="H42" s="4" t="s">
        <v>120</v>
      </c>
      <c r="I42" s="4" t="s">
        <v>120</v>
      </c>
      <c r="J42" s="4" t="s">
        <v>120</v>
      </c>
      <c r="K42" s="4" t="s">
        <v>120</v>
      </c>
      <c r="L42" s="4" t="s">
        <v>110</v>
      </c>
      <c r="M42" s="4" t="s">
        <v>120</v>
      </c>
      <c r="N42" s="4" t="s">
        <v>120</v>
      </c>
      <c r="O42" s="4" t="s">
        <v>120</v>
      </c>
      <c r="P42" s="4" t="s">
        <v>120</v>
      </c>
      <c r="Q42" s="4" t="s">
        <v>120</v>
      </c>
      <c r="R42" s="4" t="s">
        <v>120</v>
      </c>
      <c r="S42" s="4" t="s">
        <v>119</v>
      </c>
      <c r="T42" s="4" t="s">
        <v>120</v>
      </c>
      <c r="U42" s="4" t="s">
        <v>120</v>
      </c>
      <c r="V42" s="4" t="s">
        <v>120</v>
      </c>
      <c r="W42" s="4" t="s">
        <v>120</v>
      </c>
      <c r="X42" s="4" t="s">
        <v>120</v>
      </c>
      <c r="Y42" s="4" t="s">
        <v>120</v>
      </c>
      <c r="Z42" s="4" t="s">
        <v>120</v>
      </c>
      <c r="AA42" s="4" t="s">
        <v>120</v>
      </c>
      <c r="AB42" s="4" t="s">
        <v>120</v>
      </c>
      <c r="AC42" s="4" t="s">
        <v>120</v>
      </c>
      <c r="AD42" s="4" t="s">
        <v>120</v>
      </c>
      <c r="AE42" s="4" t="s">
        <v>120</v>
      </c>
      <c r="AF42" s="4" t="s">
        <v>120</v>
      </c>
      <c r="AG42" s="4" t="s">
        <v>120</v>
      </c>
      <c r="AH42" s="4" t="s">
        <v>119</v>
      </c>
      <c r="AI42" s="4" t="s">
        <v>119</v>
      </c>
      <c r="AJ42" s="4" t="s">
        <v>120</v>
      </c>
      <c r="AK42" s="4" t="s">
        <v>120</v>
      </c>
      <c r="AL42" s="4" t="s">
        <v>120</v>
      </c>
      <c r="AM42" s="4" t="s">
        <v>120</v>
      </c>
      <c r="AN42" s="4" t="s">
        <v>120</v>
      </c>
      <c r="AO42" s="4" t="s">
        <v>120</v>
      </c>
      <c r="AP42" s="4" t="s">
        <v>120</v>
      </c>
      <c r="AQ42" s="4" t="s">
        <v>120</v>
      </c>
      <c r="AR42" s="4" t="s">
        <v>120</v>
      </c>
      <c r="AS42" s="4" t="s">
        <v>120</v>
      </c>
      <c r="AT42" s="4" t="s">
        <v>120</v>
      </c>
      <c r="AU42" s="4" t="s">
        <v>120</v>
      </c>
      <c r="AV42" s="4" t="s">
        <v>120</v>
      </c>
      <c r="AW42" s="4" t="s">
        <v>119</v>
      </c>
      <c r="AX42" s="4" t="s">
        <v>120</v>
      </c>
      <c r="AY42" s="4" t="s">
        <v>120</v>
      </c>
      <c r="AZ42" s="4" t="s">
        <v>120</v>
      </c>
      <c r="BA42" s="4" t="s">
        <v>120</v>
      </c>
      <c r="BB42" s="4" t="s">
        <v>119</v>
      </c>
      <c r="BC42" s="7"/>
      <c r="BD42" s="12">
        <v>4</v>
      </c>
      <c r="BE42" s="11">
        <f t="shared" si="1"/>
        <v>44</v>
      </c>
      <c r="BF42" s="11">
        <f>COUNTIF($E42:$BB42, "No")</f>
        <v>5</v>
      </c>
      <c r="BG42" s="11">
        <f t="shared" si="2"/>
        <v>1</v>
      </c>
      <c r="BH42" s="11">
        <f t="shared" si="0"/>
        <v>50</v>
      </c>
      <c r="BI42" s="13"/>
      <c r="BJ42" s="13"/>
    </row>
    <row r="43" spans="1:62" x14ac:dyDescent="0.2">
      <c r="A43" s="4" t="s">
        <v>8</v>
      </c>
      <c r="B43" s="4" t="s">
        <v>10</v>
      </c>
      <c r="C43" s="4" t="s">
        <v>109</v>
      </c>
      <c r="D43" s="22">
        <v>13</v>
      </c>
      <c r="E43" s="4" t="s">
        <v>119</v>
      </c>
      <c r="F43" s="4" t="s">
        <v>119</v>
      </c>
      <c r="G43" s="4" t="s">
        <v>119</v>
      </c>
      <c r="H43" s="4" t="s">
        <v>120</v>
      </c>
      <c r="I43" s="4" t="s">
        <v>119</v>
      </c>
      <c r="J43" s="4" t="s">
        <v>119</v>
      </c>
      <c r="K43" s="4" t="s">
        <v>119</v>
      </c>
      <c r="L43" s="4" t="s">
        <v>119</v>
      </c>
      <c r="M43" s="4" t="s">
        <v>119</v>
      </c>
      <c r="N43" s="4" t="s">
        <v>119</v>
      </c>
      <c r="O43" s="4" t="s">
        <v>119</v>
      </c>
      <c r="P43" s="4" t="s">
        <v>119</v>
      </c>
      <c r="Q43" s="4" t="s">
        <v>119</v>
      </c>
      <c r="R43" s="4" t="s">
        <v>120</v>
      </c>
      <c r="S43" s="4" t="s">
        <v>119</v>
      </c>
      <c r="T43" s="4" t="s">
        <v>119</v>
      </c>
      <c r="U43" s="4" t="s">
        <v>119</v>
      </c>
      <c r="V43" s="4" t="s">
        <v>119</v>
      </c>
      <c r="W43" s="4" t="s">
        <v>119</v>
      </c>
      <c r="X43" s="4" t="s">
        <v>119</v>
      </c>
      <c r="Y43" s="4" t="s">
        <v>119</v>
      </c>
      <c r="Z43" s="4" t="s">
        <v>119</v>
      </c>
      <c r="AA43" s="4" t="s">
        <v>119</v>
      </c>
      <c r="AB43" s="4" t="s">
        <v>119</v>
      </c>
      <c r="AC43" s="4" t="s">
        <v>119</v>
      </c>
      <c r="AD43" s="4" t="s">
        <v>119</v>
      </c>
      <c r="AE43" s="4" t="s">
        <v>119</v>
      </c>
      <c r="AF43" s="4" t="s">
        <v>119</v>
      </c>
      <c r="AG43" s="4" t="s">
        <v>119</v>
      </c>
      <c r="AH43" s="4" t="s">
        <v>119</v>
      </c>
      <c r="AI43" s="4" t="s">
        <v>119</v>
      </c>
      <c r="AJ43" s="4" t="s">
        <v>119</v>
      </c>
      <c r="AK43" s="4" t="s">
        <v>119</v>
      </c>
      <c r="AL43" s="4" t="s">
        <v>119</v>
      </c>
      <c r="AM43" s="4" t="s">
        <v>119</v>
      </c>
      <c r="AN43" s="4" t="s">
        <v>119</v>
      </c>
      <c r="AO43" s="4" t="s">
        <v>119</v>
      </c>
      <c r="AP43" s="4" t="s">
        <v>119</v>
      </c>
      <c r="AQ43" s="4" t="s">
        <v>119</v>
      </c>
      <c r="AR43" s="4" t="s">
        <v>119</v>
      </c>
      <c r="AS43" s="4" t="s">
        <v>119</v>
      </c>
      <c r="AT43" s="4" t="s">
        <v>119</v>
      </c>
      <c r="AU43" s="4" t="s">
        <v>110</v>
      </c>
      <c r="AV43" s="4" t="s">
        <v>119</v>
      </c>
      <c r="AW43" s="4" t="s">
        <v>119</v>
      </c>
      <c r="AX43" s="4" t="s">
        <v>110</v>
      </c>
      <c r="AY43" s="4" t="s">
        <v>119</v>
      </c>
      <c r="AZ43" s="4" t="s">
        <v>119</v>
      </c>
      <c r="BA43" s="4" t="s">
        <v>119</v>
      </c>
      <c r="BB43" s="4" t="s">
        <v>119</v>
      </c>
      <c r="BC43" s="7"/>
      <c r="BD43" s="12">
        <v>5</v>
      </c>
      <c r="BE43" s="11">
        <f t="shared" si="1"/>
        <v>2</v>
      </c>
      <c r="BF43" s="11">
        <f>COUNTIF($E43:$BB43, "No")</f>
        <v>46</v>
      </c>
      <c r="BG43" s="11">
        <f t="shared" si="2"/>
        <v>2</v>
      </c>
      <c r="BH43" s="11">
        <f t="shared" si="0"/>
        <v>50</v>
      </c>
      <c r="BI43" s="13"/>
      <c r="BJ43" s="13"/>
    </row>
    <row r="44" spans="1:62" x14ac:dyDescent="0.2">
      <c r="A44" s="7"/>
      <c r="B44" s="7"/>
      <c r="C44" s="7"/>
      <c r="D44" s="7"/>
      <c r="E44" s="19" t="s">
        <v>13</v>
      </c>
      <c r="F44" s="19" t="s">
        <v>14</v>
      </c>
      <c r="G44" s="19" t="s">
        <v>15</v>
      </c>
      <c r="H44" s="19" t="s">
        <v>16</v>
      </c>
      <c r="I44" s="19" t="s">
        <v>17</v>
      </c>
      <c r="J44" s="19" t="s">
        <v>18</v>
      </c>
      <c r="K44" s="19" t="s">
        <v>19</v>
      </c>
      <c r="L44" s="19" t="s">
        <v>20</v>
      </c>
      <c r="M44" s="19" t="s">
        <v>21</v>
      </c>
      <c r="N44" s="19" t="s">
        <v>22</v>
      </c>
      <c r="O44" s="19" t="s">
        <v>23</v>
      </c>
      <c r="P44" s="19" t="s">
        <v>24</v>
      </c>
      <c r="Q44" s="19" t="s">
        <v>25</v>
      </c>
      <c r="R44" s="19" t="s">
        <v>26</v>
      </c>
      <c r="S44" s="19" t="s">
        <v>27</v>
      </c>
      <c r="T44" s="19" t="s">
        <v>28</v>
      </c>
      <c r="U44" s="19" t="s">
        <v>29</v>
      </c>
      <c r="V44" s="19" t="s">
        <v>30</v>
      </c>
      <c r="W44" s="19" t="s">
        <v>31</v>
      </c>
      <c r="X44" s="19" t="s">
        <v>32</v>
      </c>
      <c r="Y44" s="19" t="s">
        <v>33</v>
      </c>
      <c r="Z44" s="19" t="s">
        <v>34</v>
      </c>
      <c r="AA44" s="19" t="s">
        <v>35</v>
      </c>
      <c r="AB44" s="19" t="s">
        <v>36</v>
      </c>
      <c r="AC44" s="19" t="s">
        <v>37</v>
      </c>
      <c r="AD44" s="19" t="s">
        <v>38</v>
      </c>
      <c r="AE44" s="19" t="s">
        <v>39</v>
      </c>
      <c r="AF44" s="19" t="s">
        <v>40</v>
      </c>
      <c r="AG44" s="19" t="s">
        <v>41</v>
      </c>
      <c r="AH44" s="19" t="s">
        <v>42</v>
      </c>
      <c r="AI44" s="19" t="s">
        <v>43</v>
      </c>
      <c r="AJ44" s="19" t="s">
        <v>44</v>
      </c>
      <c r="AK44" s="19" t="s">
        <v>45</v>
      </c>
      <c r="AL44" s="19" t="s">
        <v>46</v>
      </c>
      <c r="AM44" s="19" t="s">
        <v>47</v>
      </c>
      <c r="AN44" s="19" t="s">
        <v>53</v>
      </c>
      <c r="AO44" s="19" t="s">
        <v>54</v>
      </c>
      <c r="AP44" s="19" t="s">
        <v>55</v>
      </c>
      <c r="AQ44" s="19" t="s">
        <v>56</v>
      </c>
      <c r="AR44" s="19" t="s">
        <v>57</v>
      </c>
      <c r="AS44" s="19" t="s">
        <v>58</v>
      </c>
      <c r="AT44" s="19" t="s">
        <v>59</v>
      </c>
      <c r="AU44" s="19" t="s">
        <v>60</v>
      </c>
      <c r="AV44" s="19" t="s">
        <v>61</v>
      </c>
      <c r="AW44" s="19" t="s">
        <v>62</v>
      </c>
      <c r="AX44" s="19" t="s">
        <v>83</v>
      </c>
      <c r="AY44" s="19" t="s">
        <v>84</v>
      </c>
      <c r="AZ44" s="19" t="s">
        <v>85</v>
      </c>
      <c r="BA44" s="19" t="s">
        <v>86</v>
      </c>
      <c r="BB44" s="19" t="s">
        <v>87</v>
      </c>
      <c r="BC44" s="8"/>
      <c r="BD44" s="9"/>
      <c r="BE44" s="10" t="s">
        <v>106</v>
      </c>
      <c r="BF44" s="10" t="s">
        <v>107</v>
      </c>
      <c r="BG44" s="10" t="s">
        <v>108</v>
      </c>
      <c r="BH44" s="11"/>
      <c r="BI44" s="13"/>
      <c r="BJ44" s="13"/>
    </row>
    <row r="45" spans="1:62" x14ac:dyDescent="0.2">
      <c r="A45" s="5" t="s">
        <v>66</v>
      </c>
      <c r="B45" s="5" t="s">
        <v>106</v>
      </c>
      <c r="C45" s="5" t="s">
        <v>104</v>
      </c>
      <c r="D45" s="23">
        <v>14</v>
      </c>
      <c r="E45" s="5" t="s">
        <v>122</v>
      </c>
      <c r="F45" s="5" t="s">
        <v>121</v>
      </c>
      <c r="G45" s="5" t="s">
        <v>121</v>
      </c>
      <c r="H45" s="5" t="s">
        <v>121</v>
      </c>
      <c r="I45" s="5" t="s">
        <v>121</v>
      </c>
      <c r="J45" s="5" t="s">
        <v>121</v>
      </c>
      <c r="K45" s="5" t="s">
        <v>121</v>
      </c>
      <c r="L45" s="5" t="s">
        <v>121</v>
      </c>
      <c r="M45" s="5" t="s">
        <v>121</v>
      </c>
      <c r="N45" s="5" t="s">
        <v>121</v>
      </c>
      <c r="O45" s="5" t="s">
        <v>121</v>
      </c>
      <c r="P45" s="5" t="s">
        <v>121</v>
      </c>
      <c r="Q45" s="5" t="s">
        <v>121</v>
      </c>
      <c r="R45" s="5" t="s">
        <v>121</v>
      </c>
      <c r="S45" s="5" t="s">
        <v>121</v>
      </c>
      <c r="T45" s="5" t="s">
        <v>121</v>
      </c>
      <c r="U45" s="5" t="s">
        <v>110</v>
      </c>
      <c r="V45" s="5" t="s">
        <v>121</v>
      </c>
      <c r="W45" s="5" t="s">
        <v>121</v>
      </c>
      <c r="X45" s="5" t="s">
        <v>121</v>
      </c>
      <c r="Y45" s="5" t="s">
        <v>121</v>
      </c>
      <c r="Z45" s="5" t="s">
        <v>121</v>
      </c>
      <c r="AA45" s="5" t="s">
        <v>121</v>
      </c>
      <c r="AB45" s="5" t="s">
        <v>121</v>
      </c>
      <c r="AC45" s="5" t="s">
        <v>121</v>
      </c>
      <c r="AD45" s="5" t="s">
        <v>121</v>
      </c>
      <c r="AE45" s="5" t="s">
        <v>121</v>
      </c>
      <c r="AF45" s="5" t="s">
        <v>121</v>
      </c>
      <c r="AG45" s="5" t="s">
        <v>121</v>
      </c>
      <c r="AH45" s="5" t="s">
        <v>121</v>
      </c>
      <c r="AI45" s="5" t="s">
        <v>121</v>
      </c>
      <c r="AJ45" s="5" t="s">
        <v>121</v>
      </c>
      <c r="AK45" s="5" t="s">
        <v>121</v>
      </c>
      <c r="AL45" s="5" t="s">
        <v>121</v>
      </c>
      <c r="AM45" s="5" t="s">
        <v>121</v>
      </c>
      <c r="AN45" s="5" t="s">
        <v>121</v>
      </c>
      <c r="AO45" s="5" t="s">
        <v>121</v>
      </c>
      <c r="AP45" s="5" t="s">
        <v>121</v>
      </c>
      <c r="AQ45" s="5" t="s">
        <v>121</v>
      </c>
      <c r="AR45" s="5" t="s">
        <v>121</v>
      </c>
      <c r="AS45" s="5" t="s">
        <v>121</v>
      </c>
      <c r="AT45" s="5" t="s">
        <v>121</v>
      </c>
      <c r="AU45" s="5" t="s">
        <v>121</v>
      </c>
      <c r="AV45" s="5" t="s">
        <v>121</v>
      </c>
      <c r="AW45" s="5" t="s">
        <v>121</v>
      </c>
      <c r="AX45" s="5" t="s">
        <v>121</v>
      </c>
      <c r="AY45" s="5" t="s">
        <v>121</v>
      </c>
      <c r="AZ45" s="5" t="s">
        <v>121</v>
      </c>
      <c r="BA45" s="5" t="s">
        <v>121</v>
      </c>
      <c r="BB45" s="5" t="s">
        <v>121</v>
      </c>
      <c r="BC45" s="7"/>
      <c r="BD45" s="12">
        <v>1</v>
      </c>
      <c r="BE45" s="11">
        <f>COUNTIF($E45:$BB45, "NV")</f>
        <v>48</v>
      </c>
      <c r="BF45" s="11">
        <f>COUNTIF($E45:$BB45, "AV")</f>
        <v>1</v>
      </c>
      <c r="BG45" s="11">
        <f>COUNTIF($E45:$BB45, "MV")</f>
        <v>1</v>
      </c>
      <c r="BH45" s="11">
        <f t="shared" si="0"/>
        <v>50</v>
      </c>
      <c r="BI45" s="13"/>
      <c r="BJ45" s="13"/>
    </row>
    <row r="46" spans="1:62" x14ac:dyDescent="0.2">
      <c r="A46" s="5" t="s">
        <v>66</v>
      </c>
      <c r="B46" s="5" t="s">
        <v>106</v>
      </c>
      <c r="C46" s="5" t="s">
        <v>104</v>
      </c>
      <c r="D46" s="23">
        <v>15</v>
      </c>
      <c r="E46" s="5" t="s">
        <v>121</v>
      </c>
      <c r="F46" s="5" t="s">
        <v>121</v>
      </c>
      <c r="G46" s="5" t="s">
        <v>110</v>
      </c>
      <c r="H46" s="5" t="s">
        <v>121</v>
      </c>
      <c r="I46" s="5" t="s">
        <v>121</v>
      </c>
      <c r="J46" s="5" t="s">
        <v>121</v>
      </c>
      <c r="K46" s="5" t="s">
        <v>121</v>
      </c>
      <c r="L46" s="5" t="s">
        <v>121</v>
      </c>
      <c r="M46" s="5" t="s">
        <v>121</v>
      </c>
      <c r="N46" s="5" t="s">
        <v>121</v>
      </c>
      <c r="O46" s="5" t="s">
        <v>121</v>
      </c>
      <c r="P46" s="5" t="s">
        <v>121</v>
      </c>
      <c r="Q46" s="5" t="s">
        <v>121</v>
      </c>
      <c r="R46" s="5" t="s">
        <v>121</v>
      </c>
      <c r="S46" s="5" t="s">
        <v>121</v>
      </c>
      <c r="T46" s="5" t="s">
        <v>122</v>
      </c>
      <c r="U46" s="5" t="s">
        <v>121</v>
      </c>
      <c r="V46" s="5" t="s">
        <v>121</v>
      </c>
      <c r="W46" s="5" t="s">
        <v>122</v>
      </c>
      <c r="X46" s="5" t="s">
        <v>121</v>
      </c>
      <c r="Y46" s="5" t="s">
        <v>121</v>
      </c>
      <c r="Z46" s="5" t="s">
        <v>121</v>
      </c>
      <c r="AA46" s="5" t="s">
        <v>121</v>
      </c>
      <c r="AB46" s="5" t="s">
        <v>121</v>
      </c>
      <c r="AC46" s="5" t="s">
        <v>121</v>
      </c>
      <c r="AD46" s="5" t="s">
        <v>121</v>
      </c>
      <c r="AE46" s="5" t="s">
        <v>110</v>
      </c>
      <c r="AF46" s="5" t="s">
        <v>121</v>
      </c>
      <c r="AG46" s="5" t="s">
        <v>122</v>
      </c>
      <c r="AH46" s="5" t="s">
        <v>110</v>
      </c>
      <c r="AI46" s="5" t="s">
        <v>110</v>
      </c>
      <c r="AJ46" s="5" t="s">
        <v>121</v>
      </c>
      <c r="AK46" s="5" t="s">
        <v>121</v>
      </c>
      <c r="AL46" s="5" t="s">
        <v>110</v>
      </c>
      <c r="AM46" s="5" t="s">
        <v>121</v>
      </c>
      <c r="AN46" s="5" t="s">
        <v>110</v>
      </c>
      <c r="AO46" s="5" t="s">
        <v>121</v>
      </c>
      <c r="AP46" s="5" t="s">
        <v>121</v>
      </c>
      <c r="AQ46" s="5" t="s">
        <v>121</v>
      </c>
      <c r="AR46" s="5" t="s">
        <v>121</v>
      </c>
      <c r="AS46" s="5" t="s">
        <v>121</v>
      </c>
      <c r="AT46" s="5" t="s">
        <v>121</v>
      </c>
      <c r="AU46" s="5" t="s">
        <v>121</v>
      </c>
      <c r="AV46" s="5" t="s">
        <v>110</v>
      </c>
      <c r="AW46" s="5" t="s">
        <v>121</v>
      </c>
      <c r="AX46" s="5" t="s">
        <v>121</v>
      </c>
      <c r="AY46" s="5" t="s">
        <v>121</v>
      </c>
      <c r="AZ46" s="5" t="s">
        <v>121</v>
      </c>
      <c r="BA46" s="5" t="s">
        <v>121</v>
      </c>
      <c r="BB46" s="5" t="s">
        <v>121</v>
      </c>
      <c r="BC46" s="7"/>
      <c r="BD46" s="12">
        <v>2</v>
      </c>
      <c r="BE46" s="11">
        <f t="shared" ref="BE46:BE51" si="3">COUNTIF($E46:$BB46, "NV")</f>
        <v>40</v>
      </c>
      <c r="BF46" s="11">
        <f t="shared" ref="BF46:BF51" si="4">COUNTIF($E46:$BB46, "AV")</f>
        <v>7</v>
      </c>
      <c r="BG46" s="11">
        <f t="shared" ref="BG46:BG51" si="5">COUNTIF($E46:$BB46, "MV")</f>
        <v>3</v>
      </c>
      <c r="BH46" s="11">
        <f t="shared" si="0"/>
        <v>50</v>
      </c>
      <c r="BI46" s="13"/>
      <c r="BJ46" s="13"/>
    </row>
    <row r="47" spans="1:62" x14ac:dyDescent="0.2">
      <c r="A47" s="5" t="s">
        <v>66</v>
      </c>
      <c r="B47" s="5" t="s">
        <v>106</v>
      </c>
      <c r="C47" s="5" t="s">
        <v>104</v>
      </c>
      <c r="D47" s="23">
        <v>16</v>
      </c>
      <c r="E47" s="5" t="s">
        <v>122</v>
      </c>
      <c r="F47" s="5" t="s">
        <v>121</v>
      </c>
      <c r="G47" s="5" t="s">
        <v>110</v>
      </c>
      <c r="H47" s="5" t="s">
        <v>121</v>
      </c>
      <c r="I47" s="5" t="s">
        <v>110</v>
      </c>
      <c r="J47" s="5" t="s">
        <v>121</v>
      </c>
      <c r="K47" s="5" t="s">
        <v>110</v>
      </c>
      <c r="L47" s="5" t="s">
        <v>121</v>
      </c>
      <c r="M47" s="5" t="s">
        <v>121</v>
      </c>
      <c r="N47" s="5" t="s">
        <v>121</v>
      </c>
      <c r="O47" s="5" t="s">
        <v>121</v>
      </c>
      <c r="P47" s="5" t="s">
        <v>121</v>
      </c>
      <c r="Q47" s="5" t="s">
        <v>121</v>
      </c>
      <c r="R47" s="5" t="s">
        <v>121</v>
      </c>
      <c r="S47" s="5" t="s">
        <v>121</v>
      </c>
      <c r="T47" s="5" t="s">
        <v>121</v>
      </c>
      <c r="U47" s="5" t="s">
        <v>121</v>
      </c>
      <c r="V47" s="5" t="s">
        <v>121</v>
      </c>
      <c r="W47" s="5" t="s">
        <v>121</v>
      </c>
      <c r="X47" s="5" t="s">
        <v>121</v>
      </c>
      <c r="Y47" s="5" t="s">
        <v>121</v>
      </c>
      <c r="Z47" s="5" t="s">
        <v>121</v>
      </c>
      <c r="AA47" s="5" t="s">
        <v>121</v>
      </c>
      <c r="AB47" s="5" t="s">
        <v>110</v>
      </c>
      <c r="AC47" s="5" t="s">
        <v>121</v>
      </c>
      <c r="AD47" s="5" t="s">
        <v>121</v>
      </c>
      <c r="AE47" s="5" t="s">
        <v>121</v>
      </c>
      <c r="AF47" s="5" t="s">
        <v>121</v>
      </c>
      <c r="AG47" s="5" t="s">
        <v>121</v>
      </c>
      <c r="AH47" s="5" t="s">
        <v>121</v>
      </c>
      <c r="AI47" s="5" t="s">
        <v>121</v>
      </c>
      <c r="AJ47" s="5" t="s">
        <v>121</v>
      </c>
      <c r="AK47" s="5" t="s">
        <v>121</v>
      </c>
      <c r="AL47" s="5" t="s">
        <v>121</v>
      </c>
      <c r="AM47" s="5" t="s">
        <v>121</v>
      </c>
      <c r="AN47" s="5" t="s">
        <v>121</v>
      </c>
      <c r="AO47" s="5" t="s">
        <v>121</v>
      </c>
      <c r="AP47" s="5" t="s">
        <v>122</v>
      </c>
      <c r="AQ47" s="5" t="s">
        <v>110</v>
      </c>
      <c r="AR47" s="5" t="s">
        <v>122</v>
      </c>
      <c r="AS47" s="5" t="s">
        <v>110</v>
      </c>
      <c r="AT47" s="5" t="s">
        <v>121</v>
      </c>
      <c r="AU47" s="5" t="s">
        <v>121</v>
      </c>
      <c r="AV47" s="5" t="s">
        <v>121</v>
      </c>
      <c r="AW47" s="5" t="s">
        <v>110</v>
      </c>
      <c r="AX47" s="5" t="s">
        <v>122</v>
      </c>
      <c r="AY47" s="5" t="s">
        <v>110</v>
      </c>
      <c r="AZ47" s="5" t="s">
        <v>121</v>
      </c>
      <c r="BA47" s="5" t="s">
        <v>110</v>
      </c>
      <c r="BB47" s="5" t="s">
        <v>110</v>
      </c>
      <c r="BC47" s="7"/>
      <c r="BD47" s="12">
        <v>3</v>
      </c>
      <c r="BE47" s="11">
        <f t="shared" si="3"/>
        <v>36</v>
      </c>
      <c r="BF47" s="11">
        <f t="shared" si="4"/>
        <v>10</v>
      </c>
      <c r="BG47" s="11">
        <f t="shared" si="5"/>
        <v>4</v>
      </c>
      <c r="BH47" s="11">
        <f t="shared" si="0"/>
        <v>50</v>
      </c>
      <c r="BI47" s="13"/>
      <c r="BJ47" s="13"/>
    </row>
    <row r="48" spans="1:62" x14ac:dyDescent="0.2">
      <c r="A48" s="5" t="s">
        <v>66</v>
      </c>
      <c r="B48" s="5" t="s">
        <v>106</v>
      </c>
      <c r="C48" s="5" t="s">
        <v>104</v>
      </c>
      <c r="D48" s="23">
        <v>17</v>
      </c>
      <c r="E48" s="5" t="s">
        <v>110</v>
      </c>
      <c r="F48" s="5" t="s">
        <v>121</v>
      </c>
      <c r="G48" s="5" t="s">
        <v>110</v>
      </c>
      <c r="H48" s="5" t="s">
        <v>121</v>
      </c>
      <c r="I48" s="5" t="s">
        <v>110</v>
      </c>
      <c r="J48" s="5" t="s">
        <v>121</v>
      </c>
      <c r="K48" s="5" t="s">
        <v>121</v>
      </c>
      <c r="L48" s="5" t="s">
        <v>121</v>
      </c>
      <c r="M48" s="5" t="s">
        <v>122</v>
      </c>
      <c r="N48" s="5" t="s">
        <v>121</v>
      </c>
      <c r="O48" s="5" t="s">
        <v>121</v>
      </c>
      <c r="P48" s="5" t="s">
        <v>122</v>
      </c>
      <c r="Q48" s="5" t="s">
        <v>121</v>
      </c>
      <c r="R48" s="5" t="s">
        <v>121</v>
      </c>
      <c r="S48" s="5" t="s">
        <v>121</v>
      </c>
      <c r="T48" s="5" t="s">
        <v>121</v>
      </c>
      <c r="U48" s="5" t="s">
        <v>110</v>
      </c>
      <c r="V48" s="5" t="s">
        <v>121</v>
      </c>
      <c r="W48" s="5" t="s">
        <v>121</v>
      </c>
      <c r="X48" s="5" t="s">
        <v>110</v>
      </c>
      <c r="Y48" s="5" t="s">
        <v>122</v>
      </c>
      <c r="Z48" s="5" t="s">
        <v>121</v>
      </c>
      <c r="AA48" s="5" t="s">
        <v>121</v>
      </c>
      <c r="AB48" s="5" t="s">
        <v>121</v>
      </c>
      <c r="AC48" s="5" t="s">
        <v>122</v>
      </c>
      <c r="AD48" s="5" t="s">
        <v>121</v>
      </c>
      <c r="AE48" s="5" t="s">
        <v>121</v>
      </c>
      <c r="AF48" s="5" t="s">
        <v>121</v>
      </c>
      <c r="AG48" s="5" t="s">
        <v>121</v>
      </c>
      <c r="AH48" s="5" t="s">
        <v>121</v>
      </c>
      <c r="AI48" s="5" t="s">
        <v>121</v>
      </c>
      <c r="AJ48" s="5" t="s">
        <v>121</v>
      </c>
      <c r="AK48" s="5" t="s">
        <v>121</v>
      </c>
      <c r="AL48" s="5" t="s">
        <v>121</v>
      </c>
      <c r="AM48" s="5" t="s">
        <v>121</v>
      </c>
      <c r="AN48" s="5" t="s">
        <v>121</v>
      </c>
      <c r="AO48" s="5" t="s">
        <v>121</v>
      </c>
      <c r="AP48" s="5" t="s">
        <v>122</v>
      </c>
      <c r="AQ48" s="5" t="s">
        <v>121</v>
      </c>
      <c r="AR48" s="5" t="s">
        <v>121</v>
      </c>
      <c r="AS48" s="5" t="s">
        <v>121</v>
      </c>
      <c r="AT48" s="5" t="s">
        <v>121</v>
      </c>
      <c r="AU48" s="5" t="s">
        <v>121</v>
      </c>
      <c r="AV48" s="5" t="s">
        <v>110</v>
      </c>
      <c r="AW48" s="5" t="s">
        <v>121</v>
      </c>
      <c r="AX48" s="5" t="s">
        <v>122</v>
      </c>
      <c r="AY48" s="5" t="s">
        <v>121</v>
      </c>
      <c r="AZ48" s="5" t="s">
        <v>121</v>
      </c>
      <c r="BA48" s="5" t="s">
        <v>121</v>
      </c>
      <c r="BB48" s="5" t="s">
        <v>121</v>
      </c>
      <c r="BC48" s="7"/>
      <c r="BD48" s="12">
        <v>4</v>
      </c>
      <c r="BE48" s="11">
        <f t="shared" si="3"/>
        <v>38</v>
      </c>
      <c r="BF48" s="11">
        <f t="shared" si="4"/>
        <v>6</v>
      </c>
      <c r="BG48" s="11">
        <f t="shared" si="5"/>
        <v>6</v>
      </c>
      <c r="BH48" s="11">
        <f t="shared" si="0"/>
        <v>50</v>
      </c>
      <c r="BI48" s="13"/>
      <c r="BJ48" s="13"/>
    </row>
    <row r="49" spans="1:64" x14ac:dyDescent="0.2">
      <c r="A49" s="5" t="s">
        <v>66</v>
      </c>
      <c r="B49" s="5" t="s">
        <v>106</v>
      </c>
      <c r="C49" s="5" t="s">
        <v>104</v>
      </c>
      <c r="D49" s="23">
        <v>18</v>
      </c>
      <c r="E49" s="5" t="s">
        <v>121</v>
      </c>
      <c r="F49" s="5" t="s">
        <v>121</v>
      </c>
      <c r="G49" s="5" t="s">
        <v>110</v>
      </c>
      <c r="H49" s="5" t="s">
        <v>121</v>
      </c>
      <c r="I49" s="5" t="s">
        <v>121</v>
      </c>
      <c r="J49" s="5" t="s">
        <v>121</v>
      </c>
      <c r="K49" s="5" t="s">
        <v>121</v>
      </c>
      <c r="L49" s="5" t="s">
        <v>121</v>
      </c>
      <c r="M49" s="5" t="s">
        <v>121</v>
      </c>
      <c r="N49" s="5" t="s">
        <v>121</v>
      </c>
      <c r="O49" s="5" t="s">
        <v>121</v>
      </c>
      <c r="P49" s="5" t="s">
        <v>121</v>
      </c>
      <c r="Q49" s="5" t="s">
        <v>121</v>
      </c>
      <c r="R49" s="5" t="s">
        <v>121</v>
      </c>
      <c r="S49" s="5" t="s">
        <v>121</v>
      </c>
      <c r="T49" s="5" t="s">
        <v>122</v>
      </c>
      <c r="U49" s="5" t="s">
        <v>121</v>
      </c>
      <c r="V49" s="5" t="s">
        <v>121</v>
      </c>
      <c r="W49" s="5" t="s">
        <v>121</v>
      </c>
      <c r="X49" s="5" t="s">
        <v>121</v>
      </c>
      <c r="Y49" s="5" t="s">
        <v>121</v>
      </c>
      <c r="Z49" s="5" t="s">
        <v>121</v>
      </c>
      <c r="AA49" s="5" t="s">
        <v>121</v>
      </c>
      <c r="AB49" s="5" t="s">
        <v>121</v>
      </c>
      <c r="AC49" s="5" t="s">
        <v>121</v>
      </c>
      <c r="AD49" s="5" t="s">
        <v>121</v>
      </c>
      <c r="AE49" s="5" t="s">
        <v>110</v>
      </c>
      <c r="AF49" s="5" t="s">
        <v>121</v>
      </c>
      <c r="AG49" s="5" t="s">
        <v>121</v>
      </c>
      <c r="AH49" s="5" t="s">
        <v>110</v>
      </c>
      <c r="AI49" s="5" t="s">
        <v>121</v>
      </c>
      <c r="AJ49" s="5" t="s">
        <v>121</v>
      </c>
      <c r="AK49" s="5" t="s">
        <v>122</v>
      </c>
      <c r="AL49" s="5" t="s">
        <v>110</v>
      </c>
      <c r="AM49" s="5" t="s">
        <v>121</v>
      </c>
      <c r="AN49" s="5" t="s">
        <v>122</v>
      </c>
      <c r="AO49" s="5" t="s">
        <v>121</v>
      </c>
      <c r="AP49" s="5" t="s">
        <v>121</v>
      </c>
      <c r="AQ49" s="5" t="s">
        <v>121</v>
      </c>
      <c r="AR49" s="5" t="s">
        <v>121</v>
      </c>
      <c r="AS49" s="5" t="s">
        <v>121</v>
      </c>
      <c r="AT49" s="5" t="s">
        <v>121</v>
      </c>
      <c r="AU49" s="5" t="s">
        <v>121</v>
      </c>
      <c r="AV49" s="5" t="s">
        <v>110</v>
      </c>
      <c r="AW49" s="5" t="s">
        <v>121</v>
      </c>
      <c r="AX49" s="5" t="s">
        <v>122</v>
      </c>
      <c r="AY49" s="5" t="s">
        <v>121</v>
      </c>
      <c r="AZ49" s="5" t="s">
        <v>110</v>
      </c>
      <c r="BA49" s="5" t="s">
        <v>121</v>
      </c>
      <c r="BB49" s="5" t="s">
        <v>121</v>
      </c>
      <c r="BC49" s="7"/>
      <c r="BD49" s="12">
        <v>5</v>
      </c>
      <c r="BE49" s="11">
        <f t="shared" si="3"/>
        <v>40</v>
      </c>
      <c r="BF49" s="11">
        <f t="shared" si="4"/>
        <v>6</v>
      </c>
      <c r="BG49" s="11">
        <f t="shared" si="5"/>
        <v>4</v>
      </c>
      <c r="BH49" s="11">
        <f t="shared" si="0"/>
        <v>50</v>
      </c>
      <c r="BI49" s="13"/>
      <c r="BJ49" s="13"/>
    </row>
    <row r="50" spans="1:64" x14ac:dyDescent="0.2">
      <c r="A50" s="5" t="s">
        <v>66</v>
      </c>
      <c r="B50" s="5" t="s">
        <v>106</v>
      </c>
      <c r="C50" s="5" t="s">
        <v>104</v>
      </c>
      <c r="D50" s="23">
        <v>19</v>
      </c>
      <c r="E50" s="5" t="s">
        <v>121</v>
      </c>
      <c r="F50" s="5" t="s">
        <v>121</v>
      </c>
      <c r="G50" s="5" t="s">
        <v>110</v>
      </c>
      <c r="H50" s="5" t="s">
        <v>121</v>
      </c>
      <c r="I50" s="5" t="s">
        <v>121</v>
      </c>
      <c r="J50" s="5" t="s">
        <v>121</v>
      </c>
      <c r="K50" s="5" t="s">
        <v>121</v>
      </c>
      <c r="L50" s="5" t="s">
        <v>121</v>
      </c>
      <c r="M50" s="5" t="s">
        <v>121</v>
      </c>
      <c r="N50" s="5" t="s">
        <v>121</v>
      </c>
      <c r="O50" s="5" t="s">
        <v>121</v>
      </c>
      <c r="P50" s="5" t="s">
        <v>122</v>
      </c>
      <c r="Q50" s="5" t="s">
        <v>121</v>
      </c>
      <c r="R50" s="5" t="s">
        <v>121</v>
      </c>
      <c r="S50" s="5" t="s">
        <v>121</v>
      </c>
      <c r="T50" s="5" t="s">
        <v>121</v>
      </c>
      <c r="U50" s="5" t="s">
        <v>121</v>
      </c>
      <c r="V50" s="5" t="s">
        <v>121</v>
      </c>
      <c r="W50" s="5" t="s">
        <v>121</v>
      </c>
      <c r="X50" s="5" t="s">
        <v>121</v>
      </c>
      <c r="Y50" s="5" t="s">
        <v>121</v>
      </c>
      <c r="Z50" s="5" t="s">
        <v>121</v>
      </c>
      <c r="AA50" s="5" t="s">
        <v>121</v>
      </c>
      <c r="AB50" s="5" t="s">
        <v>121</v>
      </c>
      <c r="AC50" s="5" t="s">
        <v>121</v>
      </c>
      <c r="AD50" s="5" t="s">
        <v>121</v>
      </c>
      <c r="AE50" s="5" t="s">
        <v>121</v>
      </c>
      <c r="AF50" s="5" t="s">
        <v>121</v>
      </c>
      <c r="AG50" s="5" t="s">
        <v>121</v>
      </c>
      <c r="AH50" s="5" t="s">
        <v>121</v>
      </c>
      <c r="AI50" s="5" t="s">
        <v>121</v>
      </c>
      <c r="AJ50" s="5" t="s">
        <v>121</v>
      </c>
      <c r="AK50" s="5" t="s">
        <v>121</v>
      </c>
      <c r="AL50" s="5" t="s">
        <v>121</v>
      </c>
      <c r="AM50" s="5" t="s">
        <v>121</v>
      </c>
      <c r="AN50" s="5" t="s">
        <v>121</v>
      </c>
      <c r="AO50" s="5" t="s">
        <v>121</v>
      </c>
      <c r="AP50" s="5" t="s">
        <v>121</v>
      </c>
      <c r="AQ50" s="5" t="s">
        <v>121</v>
      </c>
      <c r="AR50" s="5" t="s">
        <v>121</v>
      </c>
      <c r="AS50" s="5" t="s">
        <v>121</v>
      </c>
      <c r="AT50" s="5" t="s">
        <v>121</v>
      </c>
      <c r="AU50" s="5" t="s">
        <v>121</v>
      </c>
      <c r="AV50" s="5" t="s">
        <v>121</v>
      </c>
      <c r="AW50" s="5" t="s">
        <v>121</v>
      </c>
      <c r="AX50" s="5" t="s">
        <v>122</v>
      </c>
      <c r="AY50" s="5" t="s">
        <v>121</v>
      </c>
      <c r="AZ50" s="5" t="s">
        <v>121</v>
      </c>
      <c r="BA50" s="5" t="s">
        <v>121</v>
      </c>
      <c r="BB50" s="5" t="s">
        <v>121</v>
      </c>
      <c r="BC50" s="7"/>
      <c r="BD50" s="12">
        <v>6</v>
      </c>
      <c r="BE50" s="11">
        <f t="shared" si="3"/>
        <v>47</v>
      </c>
      <c r="BF50" s="11">
        <f t="shared" si="4"/>
        <v>1</v>
      </c>
      <c r="BG50" s="11">
        <f t="shared" si="5"/>
        <v>2</v>
      </c>
      <c r="BH50" s="11">
        <f t="shared" si="0"/>
        <v>50</v>
      </c>
      <c r="BI50" s="13"/>
      <c r="BJ50" s="13"/>
    </row>
    <row r="51" spans="1:64" x14ac:dyDescent="0.2">
      <c r="A51" s="5" t="s">
        <v>66</v>
      </c>
      <c r="B51" s="5" t="s">
        <v>106</v>
      </c>
      <c r="C51" s="5" t="s">
        <v>104</v>
      </c>
      <c r="D51" s="23">
        <v>20</v>
      </c>
      <c r="E51" s="5" t="s">
        <v>122</v>
      </c>
      <c r="F51" s="5" t="s">
        <v>121</v>
      </c>
      <c r="G51" s="5" t="s">
        <v>122</v>
      </c>
      <c r="H51" s="5" t="s">
        <v>121</v>
      </c>
      <c r="I51" s="5" t="s">
        <v>121</v>
      </c>
      <c r="J51" s="5" t="s">
        <v>121</v>
      </c>
      <c r="K51" s="5" t="s">
        <v>121</v>
      </c>
      <c r="L51" s="5" t="s">
        <v>121</v>
      </c>
      <c r="M51" s="5" t="s">
        <v>122</v>
      </c>
      <c r="N51" s="5" t="s">
        <v>121</v>
      </c>
      <c r="O51" s="5" t="s">
        <v>121</v>
      </c>
      <c r="P51" s="5" t="s">
        <v>121</v>
      </c>
      <c r="Q51" s="5" t="s">
        <v>121</v>
      </c>
      <c r="R51" s="5" t="s">
        <v>121</v>
      </c>
      <c r="S51" s="5" t="s">
        <v>121</v>
      </c>
      <c r="T51" s="5" t="s">
        <v>121</v>
      </c>
      <c r="U51" s="5" t="s">
        <v>121</v>
      </c>
      <c r="V51" s="5" t="s">
        <v>121</v>
      </c>
      <c r="W51" s="5" t="s">
        <v>121</v>
      </c>
      <c r="X51" s="5" t="s">
        <v>121</v>
      </c>
      <c r="Y51" s="5" t="s">
        <v>121</v>
      </c>
      <c r="Z51" s="5" t="s">
        <v>121</v>
      </c>
      <c r="AA51" s="5" t="s">
        <v>121</v>
      </c>
      <c r="AB51" s="5" t="s">
        <v>121</v>
      </c>
      <c r="AC51" s="5" t="s">
        <v>121</v>
      </c>
      <c r="AD51" s="5" t="s">
        <v>121</v>
      </c>
      <c r="AE51" s="5" t="s">
        <v>121</v>
      </c>
      <c r="AF51" s="5" t="s">
        <v>121</v>
      </c>
      <c r="AG51" s="5" t="s">
        <v>121</v>
      </c>
      <c r="AH51" s="5" t="s">
        <v>121</v>
      </c>
      <c r="AI51" s="5" t="s">
        <v>121</v>
      </c>
      <c r="AJ51" s="5" t="s">
        <v>121</v>
      </c>
      <c r="AK51" s="5" t="s">
        <v>121</v>
      </c>
      <c r="AL51" s="5" t="s">
        <v>121</v>
      </c>
      <c r="AM51" s="5" t="s">
        <v>121</v>
      </c>
      <c r="AN51" s="5" t="s">
        <v>121</v>
      </c>
      <c r="AO51" s="5" t="s">
        <v>121</v>
      </c>
      <c r="AP51" s="5" t="s">
        <v>121</v>
      </c>
      <c r="AQ51" s="5" t="s">
        <v>121</v>
      </c>
      <c r="AR51" s="5" t="s">
        <v>121</v>
      </c>
      <c r="AS51" s="5" t="s">
        <v>121</v>
      </c>
      <c r="AT51" s="5" t="s">
        <v>121</v>
      </c>
      <c r="AU51" s="5" t="s">
        <v>121</v>
      </c>
      <c r="AV51" s="5" t="s">
        <v>121</v>
      </c>
      <c r="AW51" s="5" t="s">
        <v>121</v>
      </c>
      <c r="AX51" s="5" t="s">
        <v>121</v>
      </c>
      <c r="AY51" s="5" t="s">
        <v>121</v>
      </c>
      <c r="AZ51" s="5" t="s">
        <v>121</v>
      </c>
      <c r="BA51" s="5" t="s">
        <v>121</v>
      </c>
      <c r="BB51" s="5" t="s">
        <v>121</v>
      </c>
      <c r="BC51" s="7"/>
      <c r="BD51" s="12">
        <v>7</v>
      </c>
      <c r="BE51" s="11">
        <f t="shared" si="3"/>
        <v>47</v>
      </c>
      <c r="BF51" s="11">
        <f t="shared" si="4"/>
        <v>0</v>
      </c>
      <c r="BG51" s="11">
        <f t="shared" si="5"/>
        <v>3</v>
      </c>
      <c r="BH51" s="11">
        <f t="shared" si="0"/>
        <v>50</v>
      </c>
      <c r="BI51" s="13"/>
      <c r="BJ51" s="13"/>
    </row>
    <row r="52" spans="1:64" x14ac:dyDescent="0.2">
      <c r="A52" s="7"/>
      <c r="B52" s="7"/>
      <c r="C52" s="7"/>
      <c r="D52" s="7"/>
      <c r="E52" s="19" t="s">
        <v>13</v>
      </c>
      <c r="F52" s="19" t="s">
        <v>14</v>
      </c>
      <c r="G52" s="19" t="s">
        <v>15</v>
      </c>
      <c r="H52" s="19" t="s">
        <v>16</v>
      </c>
      <c r="I52" s="19" t="s">
        <v>17</v>
      </c>
      <c r="J52" s="19" t="s">
        <v>18</v>
      </c>
      <c r="K52" s="19" t="s">
        <v>19</v>
      </c>
      <c r="L52" s="19" t="s">
        <v>20</v>
      </c>
      <c r="M52" s="19" t="s">
        <v>21</v>
      </c>
      <c r="N52" s="19" t="s">
        <v>22</v>
      </c>
      <c r="O52" s="19" t="s">
        <v>23</v>
      </c>
      <c r="P52" s="19" t="s">
        <v>24</v>
      </c>
      <c r="Q52" s="19" t="s">
        <v>25</v>
      </c>
      <c r="R52" s="19" t="s">
        <v>26</v>
      </c>
      <c r="S52" s="19" t="s">
        <v>27</v>
      </c>
      <c r="T52" s="19" t="s">
        <v>28</v>
      </c>
      <c r="U52" s="19" t="s">
        <v>29</v>
      </c>
      <c r="V52" s="19" t="s">
        <v>30</v>
      </c>
      <c r="W52" s="19" t="s">
        <v>31</v>
      </c>
      <c r="X52" s="19" t="s">
        <v>32</v>
      </c>
      <c r="Y52" s="19" t="s">
        <v>33</v>
      </c>
      <c r="Z52" s="19" t="s">
        <v>34</v>
      </c>
      <c r="AA52" s="19" t="s">
        <v>35</v>
      </c>
      <c r="AB52" s="19" t="s">
        <v>36</v>
      </c>
      <c r="AC52" s="19" t="s">
        <v>37</v>
      </c>
      <c r="AD52" s="19" t="s">
        <v>38</v>
      </c>
      <c r="AE52" s="19" t="s">
        <v>39</v>
      </c>
      <c r="AF52" s="19" t="s">
        <v>40</v>
      </c>
      <c r="AG52" s="19" t="s">
        <v>41</v>
      </c>
      <c r="AH52" s="19" t="s">
        <v>42</v>
      </c>
      <c r="AI52" s="19" t="s">
        <v>43</v>
      </c>
      <c r="AJ52" s="19" t="s">
        <v>44</v>
      </c>
      <c r="AK52" s="19" t="s">
        <v>45</v>
      </c>
      <c r="AL52" s="19" t="s">
        <v>46</v>
      </c>
      <c r="AM52" s="19" t="s">
        <v>47</v>
      </c>
      <c r="AN52" s="19" t="s">
        <v>53</v>
      </c>
      <c r="AO52" s="19" t="s">
        <v>54</v>
      </c>
      <c r="AP52" s="19" t="s">
        <v>55</v>
      </c>
      <c r="AQ52" s="19" t="s">
        <v>56</v>
      </c>
      <c r="AR52" s="19" t="s">
        <v>57</v>
      </c>
      <c r="AS52" s="19" t="s">
        <v>58</v>
      </c>
      <c r="AT52" s="19" t="s">
        <v>59</v>
      </c>
      <c r="AU52" s="19" t="s">
        <v>60</v>
      </c>
      <c r="AV52" s="19" t="s">
        <v>61</v>
      </c>
      <c r="AW52" s="19" t="s">
        <v>62</v>
      </c>
      <c r="AX52" s="19" t="s">
        <v>83</v>
      </c>
      <c r="AY52" s="19" t="s">
        <v>84</v>
      </c>
      <c r="AZ52" s="19" t="s">
        <v>85</v>
      </c>
      <c r="BA52" s="19" t="s">
        <v>86</v>
      </c>
      <c r="BB52" s="19" t="s">
        <v>87</v>
      </c>
      <c r="BC52" s="8"/>
      <c r="BD52" s="9"/>
      <c r="BE52" s="10" t="s">
        <v>106</v>
      </c>
      <c r="BF52" s="10" t="s">
        <v>107</v>
      </c>
      <c r="BG52" s="10" t="s">
        <v>108</v>
      </c>
      <c r="BH52" s="11"/>
      <c r="BI52" s="13"/>
      <c r="BJ52" s="13"/>
    </row>
    <row r="53" spans="1:64" x14ac:dyDescent="0.2">
      <c r="A53" s="5" t="s">
        <v>67</v>
      </c>
      <c r="B53" s="5" t="s">
        <v>106</v>
      </c>
      <c r="C53" s="5" t="s">
        <v>104</v>
      </c>
      <c r="D53" s="23">
        <v>21</v>
      </c>
      <c r="E53" s="5" t="s">
        <v>122</v>
      </c>
      <c r="F53" s="5" t="s">
        <v>110</v>
      </c>
      <c r="G53" s="5" t="s">
        <v>121</v>
      </c>
      <c r="H53" s="5" t="s">
        <v>110</v>
      </c>
      <c r="I53" s="5" t="s">
        <v>121</v>
      </c>
      <c r="J53" s="5" t="s">
        <v>121</v>
      </c>
      <c r="K53" s="5" t="s">
        <v>110</v>
      </c>
      <c r="L53" s="5" t="s">
        <v>121</v>
      </c>
      <c r="M53" s="5" t="s">
        <v>121</v>
      </c>
      <c r="N53" s="5" t="s">
        <v>110</v>
      </c>
      <c r="O53" s="5" t="s">
        <v>121</v>
      </c>
      <c r="P53" s="5" t="s">
        <v>121</v>
      </c>
      <c r="Q53" s="5" t="s">
        <v>110</v>
      </c>
      <c r="R53" s="5" t="s">
        <v>121</v>
      </c>
      <c r="S53" s="5" t="s">
        <v>121</v>
      </c>
      <c r="T53" s="5" t="s">
        <v>121</v>
      </c>
      <c r="U53" s="5" t="s">
        <v>121</v>
      </c>
      <c r="V53" s="5" t="s">
        <v>121</v>
      </c>
      <c r="W53" s="5" t="s">
        <v>121</v>
      </c>
      <c r="X53" s="5" t="s">
        <v>110</v>
      </c>
      <c r="Y53" s="5" t="s">
        <v>121</v>
      </c>
      <c r="Z53" s="5" t="s">
        <v>121</v>
      </c>
      <c r="AA53" s="5" t="s">
        <v>121</v>
      </c>
      <c r="AB53" s="5" t="s">
        <v>121</v>
      </c>
      <c r="AC53" s="5" t="s">
        <v>121</v>
      </c>
      <c r="AD53" s="5" t="s">
        <v>110</v>
      </c>
      <c r="AE53" s="5" t="s">
        <v>121</v>
      </c>
      <c r="AF53" s="5" t="s">
        <v>121</v>
      </c>
      <c r="AG53" s="5" t="s">
        <v>121</v>
      </c>
      <c r="AH53" s="5" t="s">
        <v>121</v>
      </c>
      <c r="AI53" s="5" t="s">
        <v>110</v>
      </c>
      <c r="AJ53" s="5" t="s">
        <v>121</v>
      </c>
      <c r="AK53" s="5" t="s">
        <v>121</v>
      </c>
      <c r="AL53" s="5" t="s">
        <v>121</v>
      </c>
      <c r="AM53" s="5" t="s">
        <v>121</v>
      </c>
      <c r="AN53" s="5" t="s">
        <v>110</v>
      </c>
      <c r="AO53" s="5" t="s">
        <v>121</v>
      </c>
      <c r="AP53" s="5" t="s">
        <v>121</v>
      </c>
      <c r="AQ53" s="5" t="s">
        <v>110</v>
      </c>
      <c r="AR53" s="5" t="s">
        <v>121</v>
      </c>
      <c r="AS53" s="5" t="s">
        <v>121</v>
      </c>
      <c r="AT53" s="5" t="s">
        <v>121</v>
      </c>
      <c r="AU53" s="5" t="s">
        <v>121</v>
      </c>
      <c r="AV53" s="5" t="s">
        <v>121</v>
      </c>
      <c r="AW53" s="5" t="s">
        <v>121</v>
      </c>
      <c r="AX53" s="5" t="s">
        <v>121</v>
      </c>
      <c r="AY53" s="5" t="s">
        <v>121</v>
      </c>
      <c r="AZ53" s="5" t="s">
        <v>121</v>
      </c>
      <c r="BA53" s="5" t="s">
        <v>121</v>
      </c>
      <c r="BB53" s="5" t="s">
        <v>121</v>
      </c>
      <c r="BC53" s="7"/>
      <c r="BD53" s="12">
        <v>1</v>
      </c>
      <c r="BE53" s="11">
        <f t="shared" ref="BE53:BE56" si="6">COUNTIF($E53:$BB53, "NV")</f>
        <v>39</v>
      </c>
      <c r="BF53" s="11">
        <f t="shared" ref="BF53:BF56" si="7">COUNTIF($E53:$BB53, "AV")</f>
        <v>10</v>
      </c>
      <c r="BG53" s="11">
        <f t="shared" ref="BG53:BG56" si="8">COUNTIF($E53:$BB53, "MV")</f>
        <v>1</v>
      </c>
      <c r="BH53" s="11">
        <f t="shared" si="0"/>
        <v>50</v>
      </c>
      <c r="BI53" s="13"/>
      <c r="BJ53" s="13"/>
    </row>
    <row r="54" spans="1:64" x14ac:dyDescent="0.2">
      <c r="A54" s="5" t="s">
        <v>67</v>
      </c>
      <c r="B54" s="5" t="s">
        <v>106</v>
      </c>
      <c r="C54" s="5" t="s">
        <v>104</v>
      </c>
      <c r="D54" s="23">
        <v>22</v>
      </c>
      <c r="E54" s="5" t="s">
        <v>122</v>
      </c>
      <c r="F54" s="5" t="s">
        <v>110</v>
      </c>
      <c r="G54" s="5" t="s">
        <v>121</v>
      </c>
      <c r="H54" s="5" t="s">
        <v>121</v>
      </c>
      <c r="I54" s="5" t="s">
        <v>122</v>
      </c>
      <c r="J54" s="5" t="s">
        <v>121</v>
      </c>
      <c r="K54" s="5" t="s">
        <v>121</v>
      </c>
      <c r="L54" s="5" t="s">
        <v>121</v>
      </c>
      <c r="M54" s="5" t="s">
        <v>122</v>
      </c>
      <c r="N54" s="5" t="s">
        <v>121</v>
      </c>
      <c r="O54" s="5" t="s">
        <v>121</v>
      </c>
      <c r="P54" s="5" t="s">
        <v>121</v>
      </c>
      <c r="Q54" s="5" t="s">
        <v>121</v>
      </c>
      <c r="R54" s="5" t="s">
        <v>122</v>
      </c>
      <c r="S54" s="5" t="s">
        <v>121</v>
      </c>
      <c r="T54" s="5" t="s">
        <v>121</v>
      </c>
      <c r="U54" s="5" t="s">
        <v>121</v>
      </c>
      <c r="V54" s="5" t="s">
        <v>122</v>
      </c>
      <c r="W54" s="5" t="s">
        <v>121</v>
      </c>
      <c r="X54" s="5" t="s">
        <v>121</v>
      </c>
      <c r="Y54" s="5" t="s">
        <v>110</v>
      </c>
      <c r="Z54" s="5" t="s">
        <v>121</v>
      </c>
      <c r="AA54" s="5" t="s">
        <v>122</v>
      </c>
      <c r="AB54" s="5" t="s">
        <v>121</v>
      </c>
      <c r="AC54" s="5" t="s">
        <v>121</v>
      </c>
      <c r="AD54" s="5" t="s">
        <v>121</v>
      </c>
      <c r="AE54" s="5" t="s">
        <v>121</v>
      </c>
      <c r="AF54" s="5" t="s">
        <v>122</v>
      </c>
      <c r="AG54" s="5" t="s">
        <v>121</v>
      </c>
      <c r="AH54" s="5" t="s">
        <v>121</v>
      </c>
      <c r="AI54" s="5" t="s">
        <v>121</v>
      </c>
      <c r="AJ54" s="5" t="s">
        <v>121</v>
      </c>
      <c r="AK54" s="5" t="s">
        <v>121</v>
      </c>
      <c r="AL54" s="5" t="s">
        <v>122</v>
      </c>
      <c r="AM54" s="5" t="s">
        <v>121</v>
      </c>
      <c r="AN54" s="5" t="s">
        <v>121</v>
      </c>
      <c r="AO54" s="5" t="s">
        <v>121</v>
      </c>
      <c r="AP54" s="5" t="s">
        <v>121</v>
      </c>
      <c r="AQ54" s="5" t="s">
        <v>121</v>
      </c>
      <c r="AR54" s="5" t="s">
        <v>121</v>
      </c>
      <c r="AS54" s="5" t="s">
        <v>121</v>
      </c>
      <c r="AT54" s="5" t="s">
        <v>121</v>
      </c>
      <c r="AU54" s="5" t="s">
        <v>121</v>
      </c>
      <c r="AV54" s="5" t="s">
        <v>110</v>
      </c>
      <c r="AW54" s="5" t="s">
        <v>121</v>
      </c>
      <c r="AX54" s="5" t="s">
        <v>121</v>
      </c>
      <c r="AY54" s="5" t="s">
        <v>121</v>
      </c>
      <c r="AZ54" s="5" t="s">
        <v>110</v>
      </c>
      <c r="BA54" s="5" t="s">
        <v>121</v>
      </c>
      <c r="BB54" s="5" t="s">
        <v>121</v>
      </c>
      <c r="BC54" s="7"/>
      <c r="BD54" s="12">
        <v>2</v>
      </c>
      <c r="BE54" s="11">
        <f t="shared" si="6"/>
        <v>38</v>
      </c>
      <c r="BF54" s="11">
        <f t="shared" si="7"/>
        <v>4</v>
      </c>
      <c r="BG54" s="11">
        <f t="shared" si="8"/>
        <v>8</v>
      </c>
      <c r="BH54" s="11">
        <f t="shared" si="0"/>
        <v>50</v>
      </c>
      <c r="BI54" s="13"/>
      <c r="BJ54" s="13"/>
    </row>
    <row r="55" spans="1:64" x14ac:dyDescent="0.2">
      <c r="A55" s="5" t="s">
        <v>67</v>
      </c>
      <c r="B55" s="5" t="s">
        <v>106</v>
      </c>
      <c r="C55" s="5" t="s">
        <v>104</v>
      </c>
      <c r="D55" s="23">
        <v>23</v>
      </c>
      <c r="E55" s="5" t="s">
        <v>121</v>
      </c>
      <c r="F55" s="5" t="s">
        <v>110</v>
      </c>
      <c r="G55" s="5" t="s">
        <v>121</v>
      </c>
      <c r="H55" s="5" t="s">
        <v>110</v>
      </c>
      <c r="I55" s="5" t="s">
        <v>121</v>
      </c>
      <c r="J55" s="5" t="s">
        <v>121</v>
      </c>
      <c r="K55" s="5" t="s">
        <v>121</v>
      </c>
      <c r="L55" s="5" t="s">
        <v>121</v>
      </c>
      <c r="M55" s="5" t="s">
        <v>121</v>
      </c>
      <c r="N55" s="5" t="s">
        <v>121</v>
      </c>
      <c r="O55" s="5" t="s">
        <v>121</v>
      </c>
      <c r="P55" s="5" t="s">
        <v>121</v>
      </c>
      <c r="Q55" s="5" t="s">
        <v>121</v>
      </c>
      <c r="R55" s="5" t="s">
        <v>121</v>
      </c>
      <c r="S55" s="5" t="s">
        <v>121</v>
      </c>
      <c r="T55" s="5" t="s">
        <v>121</v>
      </c>
      <c r="U55" s="5" t="s">
        <v>121</v>
      </c>
      <c r="V55" s="5" t="s">
        <v>110</v>
      </c>
      <c r="W55" s="5" t="s">
        <v>121</v>
      </c>
      <c r="X55" s="5" t="s">
        <v>121</v>
      </c>
      <c r="Y55" s="5" t="s">
        <v>121</v>
      </c>
      <c r="Z55" s="5" t="s">
        <v>121</v>
      </c>
      <c r="AA55" s="5" t="s">
        <v>121</v>
      </c>
      <c r="AB55" s="5" t="s">
        <v>121</v>
      </c>
      <c r="AC55" s="5" t="s">
        <v>121</v>
      </c>
      <c r="AD55" s="5" t="s">
        <v>110</v>
      </c>
      <c r="AE55" s="5" t="s">
        <v>121</v>
      </c>
      <c r="AF55" s="5" t="s">
        <v>121</v>
      </c>
      <c r="AG55" s="5" t="s">
        <v>121</v>
      </c>
      <c r="AH55" s="5" t="s">
        <v>121</v>
      </c>
      <c r="AI55" s="5" t="s">
        <v>121</v>
      </c>
      <c r="AJ55" s="5" t="s">
        <v>121</v>
      </c>
      <c r="AK55" s="5" t="s">
        <v>121</v>
      </c>
      <c r="AL55" s="5" t="s">
        <v>110</v>
      </c>
      <c r="AM55" s="5" t="s">
        <v>121</v>
      </c>
      <c r="AN55" s="5" t="s">
        <v>121</v>
      </c>
      <c r="AO55" s="5" t="s">
        <v>121</v>
      </c>
      <c r="AP55" s="5" t="s">
        <v>121</v>
      </c>
      <c r="AQ55" s="5" t="s">
        <v>121</v>
      </c>
      <c r="AR55" s="5" t="s">
        <v>121</v>
      </c>
      <c r="AS55" s="5" t="s">
        <v>121</v>
      </c>
      <c r="AT55" s="5" t="s">
        <v>121</v>
      </c>
      <c r="AU55" s="5" t="s">
        <v>121</v>
      </c>
      <c r="AV55" s="5" t="s">
        <v>121</v>
      </c>
      <c r="AW55" s="5" t="s">
        <v>121</v>
      </c>
      <c r="AX55" s="5" t="s">
        <v>121</v>
      </c>
      <c r="AY55" s="5" t="s">
        <v>110</v>
      </c>
      <c r="AZ55" s="5" t="s">
        <v>121</v>
      </c>
      <c r="BA55" s="5" t="s">
        <v>121</v>
      </c>
      <c r="BB55" s="5" t="s">
        <v>121</v>
      </c>
      <c r="BC55" s="7"/>
      <c r="BD55" s="12">
        <v>3</v>
      </c>
      <c r="BE55" s="11">
        <f t="shared" si="6"/>
        <v>44</v>
      </c>
      <c r="BF55" s="11">
        <f t="shared" si="7"/>
        <v>6</v>
      </c>
      <c r="BG55" s="11">
        <f t="shared" si="8"/>
        <v>0</v>
      </c>
      <c r="BH55" s="11">
        <f t="shared" si="0"/>
        <v>50</v>
      </c>
      <c r="BI55" s="13"/>
      <c r="BJ55" s="13"/>
    </row>
    <row r="56" spans="1:64" x14ac:dyDescent="0.2">
      <c r="A56" s="5" t="s">
        <v>67</v>
      </c>
      <c r="B56" s="5" t="s">
        <v>106</v>
      </c>
      <c r="C56" s="5" t="s">
        <v>104</v>
      </c>
      <c r="D56" s="23">
        <v>24</v>
      </c>
      <c r="E56" s="5" t="s">
        <v>121</v>
      </c>
      <c r="F56" s="5" t="s">
        <v>110</v>
      </c>
      <c r="G56" s="5" t="s">
        <v>121</v>
      </c>
      <c r="H56" s="5" t="s">
        <v>121</v>
      </c>
      <c r="I56" s="5" t="s">
        <v>121</v>
      </c>
      <c r="J56" s="5" t="s">
        <v>121</v>
      </c>
      <c r="K56" s="5" t="s">
        <v>121</v>
      </c>
      <c r="L56" s="5" t="s">
        <v>121</v>
      </c>
      <c r="M56" s="5" t="s">
        <v>121</v>
      </c>
      <c r="N56" s="5" t="s">
        <v>121</v>
      </c>
      <c r="O56" s="5" t="s">
        <v>121</v>
      </c>
      <c r="P56" s="5" t="s">
        <v>121</v>
      </c>
      <c r="Q56" s="5" t="s">
        <v>121</v>
      </c>
      <c r="R56" s="5" t="s">
        <v>121</v>
      </c>
      <c r="S56" s="5" t="s">
        <v>121</v>
      </c>
      <c r="T56" s="5" t="s">
        <v>121</v>
      </c>
      <c r="U56" s="5" t="s">
        <v>121</v>
      </c>
      <c r="V56" s="5" t="s">
        <v>121</v>
      </c>
      <c r="W56" s="5" t="s">
        <v>121</v>
      </c>
      <c r="X56" s="5" t="s">
        <v>121</v>
      </c>
      <c r="Y56" s="5" t="s">
        <v>121</v>
      </c>
      <c r="Z56" s="5" t="s">
        <v>121</v>
      </c>
      <c r="AA56" s="5" t="s">
        <v>121</v>
      </c>
      <c r="AB56" s="5" t="s">
        <v>121</v>
      </c>
      <c r="AC56" s="5" t="s">
        <v>121</v>
      </c>
      <c r="AD56" s="5" t="s">
        <v>121</v>
      </c>
      <c r="AE56" s="5" t="s">
        <v>121</v>
      </c>
      <c r="AF56" s="5" t="s">
        <v>121</v>
      </c>
      <c r="AG56" s="5" t="s">
        <v>121</v>
      </c>
      <c r="AH56" s="5" t="s">
        <v>121</v>
      </c>
      <c r="AI56" s="5" t="s">
        <v>121</v>
      </c>
      <c r="AJ56" s="5" t="s">
        <v>121</v>
      </c>
      <c r="AK56" s="5" t="s">
        <v>121</v>
      </c>
      <c r="AL56" s="5" t="s">
        <v>122</v>
      </c>
      <c r="AM56" s="5" t="s">
        <v>121</v>
      </c>
      <c r="AN56" s="5" t="s">
        <v>121</v>
      </c>
      <c r="AO56" s="5" t="s">
        <v>121</v>
      </c>
      <c r="AP56" s="5" t="s">
        <v>121</v>
      </c>
      <c r="AQ56" s="5" t="s">
        <v>121</v>
      </c>
      <c r="AR56" s="5" t="s">
        <v>121</v>
      </c>
      <c r="AS56" s="5" t="s">
        <v>121</v>
      </c>
      <c r="AT56" s="5" t="s">
        <v>121</v>
      </c>
      <c r="AU56" s="5" t="s">
        <v>121</v>
      </c>
      <c r="AV56" s="5" t="s">
        <v>121</v>
      </c>
      <c r="AW56" s="5" t="s">
        <v>121</v>
      </c>
      <c r="AX56" s="5" t="s">
        <v>121</v>
      </c>
      <c r="AY56" s="5" t="s">
        <v>121</v>
      </c>
      <c r="AZ56" s="5" t="s">
        <v>121</v>
      </c>
      <c r="BA56" s="5" t="s">
        <v>121</v>
      </c>
      <c r="BB56" s="5" t="s">
        <v>121</v>
      </c>
      <c r="BC56" s="7"/>
      <c r="BD56" s="12">
        <v>4</v>
      </c>
      <c r="BE56" s="11">
        <f t="shared" si="6"/>
        <v>48</v>
      </c>
      <c r="BF56" s="11">
        <f t="shared" si="7"/>
        <v>1</v>
      </c>
      <c r="BG56" s="11">
        <f t="shared" si="8"/>
        <v>1</v>
      </c>
      <c r="BH56" s="11">
        <f t="shared" si="0"/>
        <v>50</v>
      </c>
      <c r="BI56" s="13"/>
      <c r="BJ56" s="13"/>
      <c r="BL56" s="13"/>
    </row>
    <row r="57" spans="1:64" x14ac:dyDescent="0.2">
      <c r="A57" s="7"/>
      <c r="B57" s="7"/>
      <c r="C57" s="7"/>
      <c r="D57" s="7"/>
      <c r="E57" s="19" t="s">
        <v>13</v>
      </c>
      <c r="F57" s="19" t="s">
        <v>14</v>
      </c>
      <c r="G57" s="19" t="s">
        <v>15</v>
      </c>
      <c r="H57" s="19" t="s">
        <v>16</v>
      </c>
      <c r="I57" s="19" t="s">
        <v>17</v>
      </c>
      <c r="J57" s="19" t="s">
        <v>18</v>
      </c>
      <c r="K57" s="19" t="s">
        <v>19</v>
      </c>
      <c r="L57" s="19" t="s">
        <v>20</v>
      </c>
      <c r="M57" s="19" t="s">
        <v>21</v>
      </c>
      <c r="N57" s="19" t="s">
        <v>22</v>
      </c>
      <c r="O57" s="19" t="s">
        <v>23</v>
      </c>
      <c r="P57" s="19" t="s">
        <v>24</v>
      </c>
      <c r="Q57" s="19" t="s">
        <v>25</v>
      </c>
      <c r="R57" s="19" t="s">
        <v>26</v>
      </c>
      <c r="S57" s="19" t="s">
        <v>27</v>
      </c>
      <c r="T57" s="19" t="s">
        <v>28</v>
      </c>
      <c r="U57" s="19" t="s">
        <v>29</v>
      </c>
      <c r="V57" s="19" t="s">
        <v>30</v>
      </c>
      <c r="W57" s="19" t="s">
        <v>31</v>
      </c>
      <c r="X57" s="19" t="s">
        <v>32</v>
      </c>
      <c r="Y57" s="19" t="s">
        <v>33</v>
      </c>
      <c r="Z57" s="19" t="s">
        <v>34</v>
      </c>
      <c r="AA57" s="19" t="s">
        <v>35</v>
      </c>
      <c r="AB57" s="19" t="s">
        <v>36</v>
      </c>
      <c r="AC57" s="19" t="s">
        <v>37</v>
      </c>
      <c r="AD57" s="19" t="s">
        <v>38</v>
      </c>
      <c r="AE57" s="19" t="s">
        <v>39</v>
      </c>
      <c r="AF57" s="19" t="s">
        <v>40</v>
      </c>
      <c r="AG57" s="19" t="s">
        <v>41</v>
      </c>
      <c r="AH57" s="19" t="s">
        <v>42</v>
      </c>
      <c r="AI57" s="19" t="s">
        <v>43</v>
      </c>
      <c r="AJ57" s="19" t="s">
        <v>44</v>
      </c>
      <c r="AK57" s="19" t="s">
        <v>45</v>
      </c>
      <c r="AL57" s="19" t="s">
        <v>46</v>
      </c>
      <c r="AM57" s="19" t="s">
        <v>47</v>
      </c>
      <c r="AN57" s="19" t="s">
        <v>53</v>
      </c>
      <c r="AO57" s="19" t="s">
        <v>54</v>
      </c>
      <c r="AP57" s="19" t="s">
        <v>55</v>
      </c>
      <c r="AQ57" s="19" t="s">
        <v>56</v>
      </c>
      <c r="AR57" s="19" t="s">
        <v>57</v>
      </c>
      <c r="AS57" s="19" t="s">
        <v>58</v>
      </c>
      <c r="AT57" s="19" t="s">
        <v>59</v>
      </c>
      <c r="AU57" s="19" t="s">
        <v>60</v>
      </c>
      <c r="AV57" s="19" t="s">
        <v>61</v>
      </c>
      <c r="AW57" s="19" t="s">
        <v>62</v>
      </c>
      <c r="AX57" s="19" t="s">
        <v>83</v>
      </c>
      <c r="AY57" s="19" t="s">
        <v>84</v>
      </c>
      <c r="AZ57" s="19" t="s">
        <v>85</v>
      </c>
      <c r="BA57" s="19" t="s">
        <v>86</v>
      </c>
      <c r="BB57" s="19" t="s">
        <v>87</v>
      </c>
      <c r="BC57" s="8"/>
      <c r="BD57" s="9"/>
      <c r="BE57" s="10" t="s">
        <v>49</v>
      </c>
      <c r="BF57" s="10" t="s">
        <v>50</v>
      </c>
      <c r="BG57" s="10" t="s">
        <v>12</v>
      </c>
      <c r="BH57" s="10" t="s">
        <v>52</v>
      </c>
      <c r="BI57" s="10" t="s">
        <v>51</v>
      </c>
      <c r="BJ57" s="10" t="s">
        <v>48</v>
      </c>
      <c r="BK57" s="9" t="s">
        <v>123</v>
      </c>
      <c r="BL57" s="13"/>
    </row>
    <row r="58" spans="1:64" x14ac:dyDescent="0.2">
      <c r="A58" s="6" t="s">
        <v>9</v>
      </c>
      <c r="B58" s="6" t="s">
        <v>12</v>
      </c>
      <c r="C58" s="6" t="s">
        <v>102</v>
      </c>
      <c r="D58" s="24">
        <v>25</v>
      </c>
      <c r="E58" s="6" t="s">
        <v>49</v>
      </c>
      <c r="F58" s="6" t="s">
        <v>49</v>
      </c>
      <c r="G58" s="6" t="s">
        <v>49</v>
      </c>
      <c r="H58" s="6" t="s">
        <v>49</v>
      </c>
      <c r="I58" s="6" t="s">
        <v>49</v>
      </c>
      <c r="J58" s="6" t="s">
        <v>49</v>
      </c>
      <c r="K58" s="6" t="s">
        <v>49</v>
      </c>
      <c r="L58" s="6" t="s">
        <v>49</v>
      </c>
      <c r="M58" s="6" t="s">
        <v>49</v>
      </c>
      <c r="N58" s="6" t="s">
        <v>49</v>
      </c>
      <c r="O58" s="6" t="s">
        <v>49</v>
      </c>
      <c r="P58" s="6" t="s">
        <v>49</v>
      </c>
      <c r="Q58" s="6" t="s">
        <v>49</v>
      </c>
      <c r="R58" s="6" t="s">
        <v>49</v>
      </c>
      <c r="S58" s="6" t="s">
        <v>49</v>
      </c>
      <c r="T58" s="6" t="s">
        <v>49</v>
      </c>
      <c r="U58" s="6" t="s">
        <v>49</v>
      </c>
      <c r="V58" s="6" t="s">
        <v>49</v>
      </c>
      <c r="W58" s="6" t="s">
        <v>49</v>
      </c>
      <c r="X58" s="6" t="s">
        <v>49</v>
      </c>
      <c r="Y58" s="6" t="s">
        <v>49</v>
      </c>
      <c r="Z58" s="6" t="s">
        <v>49</v>
      </c>
      <c r="AA58" s="6" t="s">
        <v>49</v>
      </c>
      <c r="AB58" s="6" t="s">
        <v>49</v>
      </c>
      <c r="AC58" s="6" t="s">
        <v>49</v>
      </c>
      <c r="AD58" s="6" t="s">
        <v>12</v>
      </c>
      <c r="AE58" s="6" t="s">
        <v>49</v>
      </c>
      <c r="AF58" s="6" t="s">
        <v>49</v>
      </c>
      <c r="AG58" s="6" t="s">
        <v>49</v>
      </c>
      <c r="AH58" s="6" t="s">
        <v>12</v>
      </c>
      <c r="AI58" s="6" t="s">
        <v>49</v>
      </c>
      <c r="AJ58" s="6" t="s">
        <v>49</v>
      </c>
      <c r="AK58" s="6" t="s">
        <v>49</v>
      </c>
      <c r="AL58" s="6" t="s">
        <v>49</v>
      </c>
      <c r="AM58" s="6" t="s">
        <v>49</v>
      </c>
      <c r="AN58" s="6" t="s">
        <v>49</v>
      </c>
      <c r="AO58" s="6" t="s">
        <v>49</v>
      </c>
      <c r="AP58" s="6" t="s">
        <v>49</v>
      </c>
      <c r="AQ58" s="6" t="s">
        <v>49</v>
      </c>
      <c r="AR58" s="6" t="s">
        <v>49</v>
      </c>
      <c r="AS58" s="6" t="s">
        <v>49</v>
      </c>
      <c r="AT58" s="6" t="s">
        <v>49</v>
      </c>
      <c r="AU58" s="6" t="s">
        <v>49</v>
      </c>
      <c r="AV58" s="6" t="s">
        <v>49</v>
      </c>
      <c r="AW58" s="6" t="s">
        <v>49</v>
      </c>
      <c r="AX58" s="6" t="s">
        <v>48</v>
      </c>
      <c r="AY58" s="6" t="s">
        <v>49</v>
      </c>
      <c r="AZ58" s="6" t="s">
        <v>48</v>
      </c>
      <c r="BA58" s="6" t="s">
        <v>12</v>
      </c>
      <c r="BB58" s="6" t="s">
        <v>49</v>
      </c>
      <c r="BC58" s="7"/>
      <c r="BD58" s="12">
        <v>1</v>
      </c>
      <c r="BE58" s="11">
        <f>COUNTIF($E58:$BB58, "a")</f>
        <v>45</v>
      </c>
      <c r="BF58" s="11">
        <f>COUNTIF($E58:$BB58, "b")</f>
        <v>0</v>
      </c>
      <c r="BG58" s="11">
        <f>COUNTIF($E58:$BB58, "c")</f>
        <v>3</v>
      </c>
      <c r="BH58" s="11">
        <f>COUNTIF($E58:$BB58, "d")</f>
        <v>0</v>
      </c>
      <c r="BI58" s="11">
        <f>COUNTIF($E58:$BB58, "e")</f>
        <v>0</v>
      </c>
      <c r="BJ58" s="11">
        <f>COUNTIF($E58:$BB58, "f")</f>
        <v>2</v>
      </c>
      <c r="BK58" s="11">
        <f>BE58+BF58+BG58+BH58+BI58+BJ58</f>
        <v>50</v>
      </c>
      <c r="BL58" s="13"/>
    </row>
    <row r="59" spans="1:64" x14ac:dyDescent="0.2">
      <c r="A59" s="6" t="s">
        <v>9</v>
      </c>
      <c r="B59" s="6" t="s">
        <v>12</v>
      </c>
      <c r="C59" s="6" t="s">
        <v>102</v>
      </c>
      <c r="D59" s="24">
        <v>26</v>
      </c>
      <c r="E59" s="6" t="s">
        <v>49</v>
      </c>
      <c r="F59" s="6" t="s">
        <v>49</v>
      </c>
      <c r="G59" s="6" t="s">
        <v>50</v>
      </c>
      <c r="H59" s="6" t="s">
        <v>49</v>
      </c>
      <c r="I59" s="6" t="s">
        <v>49</v>
      </c>
      <c r="J59" s="6" t="s">
        <v>12</v>
      </c>
      <c r="K59" s="6" t="s">
        <v>49</v>
      </c>
      <c r="L59" s="6" t="s">
        <v>49</v>
      </c>
      <c r="M59" s="6" t="s">
        <v>49</v>
      </c>
      <c r="N59" s="6" t="s">
        <v>49</v>
      </c>
      <c r="O59" s="6" t="s">
        <v>12</v>
      </c>
      <c r="P59" s="6" t="s">
        <v>49</v>
      </c>
      <c r="Q59" s="6" t="s">
        <v>49</v>
      </c>
      <c r="R59" s="6" t="s">
        <v>49</v>
      </c>
      <c r="S59" s="6" t="s">
        <v>49</v>
      </c>
      <c r="T59" s="6" t="s">
        <v>49</v>
      </c>
      <c r="U59" s="6" t="s">
        <v>12</v>
      </c>
      <c r="V59" s="6" t="s">
        <v>49</v>
      </c>
      <c r="W59" s="6" t="s">
        <v>49</v>
      </c>
      <c r="X59" s="6" t="s">
        <v>12</v>
      </c>
      <c r="Y59" s="6" t="s">
        <v>49</v>
      </c>
      <c r="Z59" s="6" t="s">
        <v>49</v>
      </c>
      <c r="AA59" s="6" t="s">
        <v>49</v>
      </c>
      <c r="AB59" s="6" t="s">
        <v>49</v>
      </c>
      <c r="AC59" s="6" t="s">
        <v>49</v>
      </c>
      <c r="AD59" s="6" t="s">
        <v>12</v>
      </c>
      <c r="AE59" s="6" t="s">
        <v>49</v>
      </c>
      <c r="AF59" s="6" t="s">
        <v>49</v>
      </c>
      <c r="AG59" s="6" t="s">
        <v>49</v>
      </c>
      <c r="AH59" s="6" t="s">
        <v>12</v>
      </c>
      <c r="AI59" s="6" t="s">
        <v>49</v>
      </c>
      <c r="AJ59" s="6" t="s">
        <v>49</v>
      </c>
      <c r="AK59" s="6" t="s">
        <v>49</v>
      </c>
      <c r="AL59" s="6" t="s">
        <v>52</v>
      </c>
      <c r="AM59" s="6" t="s">
        <v>49</v>
      </c>
      <c r="AN59" s="6" t="s">
        <v>51</v>
      </c>
      <c r="AO59" s="6" t="s">
        <v>49</v>
      </c>
      <c r="AP59" s="6" t="s">
        <v>49</v>
      </c>
      <c r="AQ59" s="6" t="s">
        <v>49</v>
      </c>
      <c r="AR59" s="6" t="s">
        <v>49</v>
      </c>
      <c r="AS59" s="6" t="s">
        <v>50</v>
      </c>
      <c r="AT59" s="6" t="s">
        <v>49</v>
      </c>
      <c r="AU59" s="6" t="s">
        <v>49</v>
      </c>
      <c r="AV59" s="6" t="s">
        <v>52</v>
      </c>
      <c r="AW59" s="6" t="s">
        <v>49</v>
      </c>
      <c r="AX59" s="6" t="s">
        <v>49</v>
      </c>
      <c r="AY59" s="6" t="s">
        <v>49</v>
      </c>
      <c r="AZ59" s="6" t="s">
        <v>49</v>
      </c>
      <c r="BA59" s="6" t="s">
        <v>12</v>
      </c>
      <c r="BB59" s="6" t="s">
        <v>49</v>
      </c>
      <c r="BC59" s="7"/>
      <c r="BD59" s="12">
        <v>2</v>
      </c>
      <c r="BE59" s="11">
        <f>COUNTIF($E59:$BB59, "a")</f>
        <v>38</v>
      </c>
      <c r="BF59" s="11">
        <f>COUNTIF($E59:$BB59, "b")</f>
        <v>2</v>
      </c>
      <c r="BG59" s="11">
        <f>COUNTIF($E59:$BB59, "c")</f>
        <v>7</v>
      </c>
      <c r="BH59" s="11">
        <f>COUNTIF($E59:$BB59, "d")</f>
        <v>2</v>
      </c>
      <c r="BI59" s="11">
        <f>COUNTIF($E59:$BB59, "e")</f>
        <v>1</v>
      </c>
      <c r="BJ59" s="11">
        <f>COUNTIF($E59:$BB59, "f")</f>
        <v>0</v>
      </c>
      <c r="BK59" s="11">
        <f t="shared" ref="BK59:BK61" si="9">BE59+BF59+BG59+BH59+BI59+BJ59</f>
        <v>50</v>
      </c>
    </row>
    <row r="60" spans="1:64" x14ac:dyDescent="0.2">
      <c r="A60" s="6" t="s">
        <v>9</v>
      </c>
      <c r="B60" s="6" t="s">
        <v>12</v>
      </c>
      <c r="C60" s="6" t="s">
        <v>102</v>
      </c>
      <c r="D60" s="24">
        <v>27</v>
      </c>
      <c r="E60" s="6" t="s">
        <v>49</v>
      </c>
      <c r="F60" s="6" t="s">
        <v>49</v>
      </c>
      <c r="G60" s="6" t="s">
        <v>49</v>
      </c>
      <c r="H60" s="6" t="s">
        <v>49</v>
      </c>
      <c r="I60" s="6" t="s">
        <v>49</v>
      </c>
      <c r="J60" s="6" t="s">
        <v>49</v>
      </c>
      <c r="K60" s="6" t="s">
        <v>49</v>
      </c>
      <c r="L60" s="6" t="s">
        <v>49</v>
      </c>
      <c r="M60" s="6" t="s">
        <v>49</v>
      </c>
      <c r="N60" s="6" t="s">
        <v>49</v>
      </c>
      <c r="O60" s="6" t="s">
        <v>49</v>
      </c>
      <c r="P60" s="6" t="s">
        <v>49</v>
      </c>
      <c r="Q60" s="6" t="s">
        <v>49</v>
      </c>
      <c r="R60" s="6" t="s">
        <v>49</v>
      </c>
      <c r="S60" s="6" t="s">
        <v>49</v>
      </c>
      <c r="T60" s="6" t="s">
        <v>49</v>
      </c>
      <c r="U60" s="6" t="s">
        <v>49</v>
      </c>
      <c r="V60" s="6" t="s">
        <v>49</v>
      </c>
      <c r="W60" s="6" t="s">
        <v>49</v>
      </c>
      <c r="X60" s="6" t="s">
        <v>49</v>
      </c>
      <c r="Y60" s="6" t="s">
        <v>49</v>
      </c>
      <c r="Z60" s="6" t="s">
        <v>49</v>
      </c>
      <c r="AA60" s="6" t="s">
        <v>49</v>
      </c>
      <c r="AB60" s="6" t="s">
        <v>49</v>
      </c>
      <c r="AC60" s="6" t="s">
        <v>49</v>
      </c>
      <c r="AD60" s="6" t="s">
        <v>12</v>
      </c>
      <c r="AE60" s="6" t="s">
        <v>49</v>
      </c>
      <c r="AF60" s="6" t="s">
        <v>49</v>
      </c>
      <c r="AG60" s="6" t="s">
        <v>49</v>
      </c>
      <c r="AH60" s="6" t="s">
        <v>12</v>
      </c>
      <c r="AI60" s="6" t="s">
        <v>49</v>
      </c>
      <c r="AJ60" s="6" t="s">
        <v>49</v>
      </c>
      <c r="AK60" s="6" t="s">
        <v>50</v>
      </c>
      <c r="AL60" s="6" t="s">
        <v>48</v>
      </c>
      <c r="AM60" s="6" t="s">
        <v>49</v>
      </c>
      <c r="AN60" s="6" t="s">
        <v>49</v>
      </c>
      <c r="AO60" s="6" t="s">
        <v>49</v>
      </c>
      <c r="AP60" s="6" t="s">
        <v>49</v>
      </c>
      <c r="AQ60" s="6" t="s">
        <v>50</v>
      </c>
      <c r="AR60" s="6" t="s">
        <v>49</v>
      </c>
      <c r="AS60" s="6" t="s">
        <v>50</v>
      </c>
      <c r="AT60" s="6" t="s">
        <v>49</v>
      </c>
      <c r="AU60" s="6" t="s">
        <v>49</v>
      </c>
      <c r="AV60" s="6" t="s">
        <v>52</v>
      </c>
      <c r="AW60" s="6" t="s">
        <v>49</v>
      </c>
      <c r="AX60" s="6" t="s">
        <v>48</v>
      </c>
      <c r="AY60" s="6" t="s">
        <v>49</v>
      </c>
      <c r="AZ60" s="6" t="s">
        <v>49</v>
      </c>
      <c r="BA60" s="6" t="s">
        <v>49</v>
      </c>
      <c r="BB60" s="6" t="s">
        <v>49</v>
      </c>
      <c r="BC60" s="7"/>
      <c r="BD60" s="12">
        <v>3</v>
      </c>
      <c r="BE60" s="11">
        <f>COUNTIF($E60:$BB60, "a")</f>
        <v>42</v>
      </c>
      <c r="BF60" s="11">
        <f>COUNTIF($E60:$BB60, "b")</f>
        <v>3</v>
      </c>
      <c r="BG60" s="11">
        <f>COUNTIF($E60:$BB60, "c")</f>
        <v>2</v>
      </c>
      <c r="BH60" s="11">
        <f>COUNTIF($E60:$BB60, "d")</f>
        <v>1</v>
      </c>
      <c r="BI60" s="11">
        <f>COUNTIF($E60:$BB60, "e")</f>
        <v>0</v>
      </c>
      <c r="BJ60" s="11">
        <f>COUNTIF($E60:$BB60, "f")</f>
        <v>2</v>
      </c>
      <c r="BK60" s="11">
        <f t="shared" si="9"/>
        <v>50</v>
      </c>
    </row>
    <row r="61" spans="1:64" x14ac:dyDescent="0.2">
      <c r="A61" s="6" t="s">
        <v>9</v>
      </c>
      <c r="B61" s="6" t="s">
        <v>12</v>
      </c>
      <c r="C61" s="6" t="s">
        <v>102</v>
      </c>
      <c r="D61" s="24">
        <v>28</v>
      </c>
      <c r="E61" s="6" t="s">
        <v>49</v>
      </c>
      <c r="F61" s="6" t="s">
        <v>49</v>
      </c>
      <c r="G61" s="6" t="s">
        <v>49</v>
      </c>
      <c r="H61" s="6" t="s">
        <v>49</v>
      </c>
      <c r="I61" s="6" t="s">
        <v>49</v>
      </c>
      <c r="J61" s="6" t="s">
        <v>49</v>
      </c>
      <c r="K61" s="6" t="s">
        <v>49</v>
      </c>
      <c r="L61" s="6" t="s">
        <v>49</v>
      </c>
      <c r="M61" s="6" t="s">
        <v>49</v>
      </c>
      <c r="N61" s="6" t="s">
        <v>49</v>
      </c>
      <c r="O61" s="6" t="s">
        <v>49</v>
      </c>
      <c r="P61" s="6" t="s">
        <v>49</v>
      </c>
      <c r="Q61" s="6" t="s">
        <v>49</v>
      </c>
      <c r="R61" s="6" t="s">
        <v>49</v>
      </c>
      <c r="S61" s="6" t="s">
        <v>49</v>
      </c>
      <c r="T61" s="6" t="s">
        <v>49</v>
      </c>
      <c r="U61" s="6" t="s">
        <v>49</v>
      </c>
      <c r="V61" s="6" t="s">
        <v>49</v>
      </c>
      <c r="W61" s="6" t="s">
        <v>49</v>
      </c>
      <c r="X61" s="6" t="s">
        <v>49</v>
      </c>
      <c r="Y61" s="6" t="s">
        <v>49</v>
      </c>
      <c r="Z61" s="6" t="s">
        <v>49</v>
      </c>
      <c r="AA61" s="6" t="s">
        <v>49</v>
      </c>
      <c r="AB61" s="6" t="s">
        <v>49</v>
      </c>
      <c r="AC61" s="6" t="s">
        <v>49</v>
      </c>
      <c r="AD61" s="6" t="s">
        <v>12</v>
      </c>
      <c r="AE61" s="6" t="s">
        <v>49</v>
      </c>
      <c r="AF61" s="6" t="s">
        <v>49</v>
      </c>
      <c r="AG61" s="6" t="s">
        <v>49</v>
      </c>
      <c r="AH61" s="6" t="s">
        <v>12</v>
      </c>
      <c r="AI61" s="6" t="s">
        <v>49</v>
      </c>
      <c r="AJ61" s="6" t="s">
        <v>49</v>
      </c>
      <c r="AK61" s="6" t="s">
        <v>49</v>
      </c>
      <c r="AL61" s="6" t="s">
        <v>49</v>
      </c>
      <c r="AM61" s="6" t="s">
        <v>49</v>
      </c>
      <c r="AN61" s="6" t="s">
        <v>49</v>
      </c>
      <c r="AO61" s="6" t="s">
        <v>49</v>
      </c>
      <c r="AP61" s="6" t="s">
        <v>49</v>
      </c>
      <c r="AQ61" s="6" t="s">
        <v>49</v>
      </c>
      <c r="AR61" s="6" t="s">
        <v>49</v>
      </c>
      <c r="AS61" s="6" t="s">
        <v>49</v>
      </c>
      <c r="AT61" s="6" t="s">
        <v>49</v>
      </c>
      <c r="AU61" s="6" t="s">
        <v>49</v>
      </c>
      <c r="AV61" s="6" t="s">
        <v>49</v>
      </c>
      <c r="AW61" s="6" t="s">
        <v>49</v>
      </c>
      <c r="AX61" s="6" t="s">
        <v>49</v>
      </c>
      <c r="AY61" s="6" t="s">
        <v>49</v>
      </c>
      <c r="AZ61" s="6" t="s">
        <v>49</v>
      </c>
      <c r="BA61" s="6" t="s">
        <v>12</v>
      </c>
      <c r="BB61" s="6" t="s">
        <v>49</v>
      </c>
      <c r="BC61" s="7"/>
      <c r="BD61" s="12">
        <v>4</v>
      </c>
      <c r="BE61" s="11">
        <f>COUNTIF($E61:$BB61, "a")</f>
        <v>47</v>
      </c>
      <c r="BF61" s="11">
        <f>COUNTIF($E61:$BB61, "b")</f>
        <v>0</v>
      </c>
      <c r="BG61" s="11">
        <f>COUNTIF($E61:$BB61, "c")</f>
        <v>3</v>
      </c>
      <c r="BH61" s="11">
        <f>COUNTIF($E61:$BB61, "d")</f>
        <v>0</v>
      </c>
      <c r="BI61" s="11">
        <f>COUNTIF($E61:$BB61, "e")</f>
        <v>0</v>
      </c>
      <c r="BJ61" s="11">
        <f>COUNTIF($E61:$BB61, "f")</f>
        <v>0</v>
      </c>
      <c r="BK61" s="11">
        <f t="shared" si="9"/>
        <v>50</v>
      </c>
    </row>
  </sheetData>
  <mergeCells count="17">
    <mergeCell ref="B7:AV8"/>
    <mergeCell ref="A1:AV1"/>
    <mergeCell ref="A7:A8"/>
    <mergeCell ref="B16:AD16"/>
    <mergeCell ref="B17:AD17"/>
    <mergeCell ref="A10:A25"/>
    <mergeCell ref="B3:H3"/>
    <mergeCell ref="B4:H4"/>
    <mergeCell ref="B5:H5"/>
    <mergeCell ref="B23:AD23"/>
    <mergeCell ref="B10:AD10"/>
    <mergeCell ref="B11:AD11"/>
    <mergeCell ref="B12:AD12"/>
    <mergeCell ref="B13:AD13"/>
    <mergeCell ref="B14:AD14"/>
    <mergeCell ref="B15:AD15"/>
    <mergeCell ref="B18:AD1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C3B16-DE3A-F148-A6EB-27192FD37443}">
  <dimension ref="B2:V50"/>
  <sheetViews>
    <sheetView tabSelected="1" topLeftCell="A8" workbookViewId="0">
      <selection activeCell="H37" sqref="H37:K50"/>
    </sheetView>
  </sheetViews>
  <sheetFormatPr baseColWidth="10" defaultRowHeight="16" x14ac:dyDescent="0.2"/>
  <sheetData>
    <row r="2" spans="2:22" ht="19" x14ac:dyDescent="0.25">
      <c r="B2" s="42" t="s">
        <v>65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22" x14ac:dyDescent="0.2">
      <c r="B3" s="3" t="s">
        <v>73</v>
      </c>
      <c r="M3" s="3" t="s">
        <v>75</v>
      </c>
    </row>
    <row r="4" spans="2:22" x14ac:dyDescent="0.2">
      <c r="H4" s="41" t="s">
        <v>74</v>
      </c>
      <c r="I4" s="41"/>
      <c r="J4" s="41"/>
      <c r="K4" s="41"/>
      <c r="S4" s="41" t="s">
        <v>80</v>
      </c>
      <c r="T4" s="41"/>
      <c r="U4" s="41"/>
      <c r="V4" s="41"/>
    </row>
    <row r="5" spans="2:22" x14ac:dyDescent="0.2">
      <c r="H5" s="41"/>
      <c r="I5" s="41"/>
      <c r="J5" s="41"/>
      <c r="K5" s="41"/>
      <c r="S5" s="41"/>
      <c r="T5" s="41"/>
      <c r="U5" s="41"/>
      <c r="V5" s="41"/>
    </row>
    <row r="6" spans="2:22" x14ac:dyDescent="0.2">
      <c r="H6" s="41"/>
      <c r="I6" s="41"/>
      <c r="J6" s="41"/>
      <c r="K6" s="41"/>
      <c r="S6" s="41"/>
      <c r="T6" s="41"/>
      <c r="U6" s="41"/>
      <c r="V6" s="41"/>
    </row>
    <row r="7" spans="2:22" x14ac:dyDescent="0.2">
      <c r="H7" s="41"/>
      <c r="I7" s="41"/>
      <c r="J7" s="41"/>
      <c r="K7" s="41"/>
      <c r="S7" s="41"/>
      <c r="T7" s="41"/>
      <c r="U7" s="41"/>
      <c r="V7" s="41"/>
    </row>
    <row r="8" spans="2:22" x14ac:dyDescent="0.2">
      <c r="H8" s="41"/>
      <c r="I8" s="41"/>
      <c r="J8" s="41"/>
      <c r="K8" s="41"/>
      <c r="S8" s="41"/>
      <c r="T8" s="41"/>
      <c r="U8" s="41"/>
      <c r="V8" s="41"/>
    </row>
    <row r="9" spans="2:22" x14ac:dyDescent="0.2">
      <c r="H9" s="41"/>
      <c r="I9" s="41"/>
      <c r="J9" s="41"/>
      <c r="K9" s="41"/>
      <c r="S9" s="41"/>
      <c r="T9" s="41"/>
      <c r="U9" s="41"/>
      <c r="V9" s="41"/>
    </row>
    <row r="10" spans="2:22" x14ac:dyDescent="0.2">
      <c r="H10" s="41"/>
      <c r="I10" s="41"/>
      <c r="J10" s="41"/>
      <c r="K10" s="41"/>
      <c r="S10" s="41"/>
      <c r="T10" s="41"/>
      <c r="U10" s="41"/>
      <c r="V10" s="41"/>
    </row>
    <row r="11" spans="2:22" x14ac:dyDescent="0.2">
      <c r="H11" s="41"/>
      <c r="I11" s="41"/>
      <c r="J11" s="41"/>
      <c r="K11" s="41"/>
      <c r="S11" s="41"/>
      <c r="T11" s="41"/>
      <c r="U11" s="41"/>
      <c r="V11" s="41"/>
    </row>
    <row r="12" spans="2:22" x14ac:dyDescent="0.2">
      <c r="H12" s="41"/>
      <c r="I12" s="41"/>
      <c r="J12" s="41"/>
      <c r="K12" s="41"/>
      <c r="S12" s="41"/>
      <c r="T12" s="41"/>
      <c r="U12" s="41"/>
      <c r="V12" s="41"/>
    </row>
    <row r="13" spans="2:22" x14ac:dyDescent="0.2">
      <c r="H13" s="41"/>
      <c r="I13" s="41"/>
      <c r="J13" s="41"/>
      <c r="K13" s="41"/>
      <c r="S13" s="41"/>
      <c r="T13" s="41"/>
      <c r="U13" s="41"/>
      <c r="V13" s="41"/>
    </row>
    <row r="14" spans="2:22" x14ac:dyDescent="0.2">
      <c r="H14" s="41"/>
      <c r="I14" s="41"/>
      <c r="J14" s="41"/>
      <c r="K14" s="41"/>
      <c r="S14" s="41"/>
      <c r="T14" s="41"/>
      <c r="U14" s="41"/>
      <c r="V14" s="41"/>
    </row>
    <row r="15" spans="2:22" x14ac:dyDescent="0.2">
      <c r="H15" s="41"/>
      <c r="I15" s="41"/>
      <c r="J15" s="41"/>
      <c r="K15" s="41"/>
      <c r="S15" s="41"/>
      <c r="T15" s="41"/>
      <c r="U15" s="41"/>
      <c r="V15" s="41"/>
    </row>
    <row r="16" spans="2:22" x14ac:dyDescent="0.2">
      <c r="H16" s="41"/>
      <c r="I16" s="41"/>
      <c r="J16" s="41"/>
      <c r="K16" s="41"/>
      <c r="S16" s="41"/>
      <c r="T16" s="41"/>
      <c r="U16" s="41"/>
      <c r="V16" s="41"/>
    </row>
    <row r="17" spans="2:22" x14ac:dyDescent="0.2">
      <c r="H17" s="41"/>
      <c r="I17" s="41"/>
      <c r="J17" s="41"/>
      <c r="K17" s="41"/>
      <c r="S17" s="41"/>
      <c r="T17" s="41"/>
      <c r="U17" s="41"/>
      <c r="V17" s="41"/>
    </row>
    <row r="19" spans="2:22" x14ac:dyDescent="0.2">
      <c r="B19" s="3" t="s">
        <v>76</v>
      </c>
      <c r="M19" s="16" t="s">
        <v>77</v>
      </c>
    </row>
    <row r="20" spans="2:22" x14ac:dyDescent="0.2">
      <c r="H20" s="41" t="s">
        <v>81</v>
      </c>
      <c r="I20" s="41"/>
      <c r="J20" s="41"/>
      <c r="K20" s="41"/>
      <c r="S20" s="41" t="s">
        <v>124</v>
      </c>
      <c r="T20" s="41"/>
      <c r="U20" s="41"/>
      <c r="V20" s="41"/>
    </row>
    <row r="21" spans="2:22" x14ac:dyDescent="0.2">
      <c r="H21" s="41"/>
      <c r="I21" s="41"/>
      <c r="J21" s="41"/>
      <c r="K21" s="41"/>
      <c r="S21" s="41"/>
      <c r="T21" s="41"/>
      <c r="U21" s="41"/>
      <c r="V21" s="41"/>
    </row>
    <row r="22" spans="2:22" x14ac:dyDescent="0.2">
      <c r="H22" s="41"/>
      <c r="I22" s="41"/>
      <c r="J22" s="41"/>
      <c r="K22" s="41"/>
      <c r="S22" s="41"/>
      <c r="T22" s="41"/>
      <c r="U22" s="41"/>
      <c r="V22" s="41"/>
    </row>
    <row r="23" spans="2:22" x14ac:dyDescent="0.2">
      <c r="H23" s="41"/>
      <c r="I23" s="41"/>
      <c r="J23" s="41"/>
      <c r="K23" s="41"/>
      <c r="S23" s="41"/>
      <c r="T23" s="41"/>
      <c r="U23" s="41"/>
      <c r="V23" s="41"/>
    </row>
    <row r="24" spans="2:22" x14ac:dyDescent="0.2">
      <c r="H24" s="41"/>
      <c r="I24" s="41"/>
      <c r="J24" s="41"/>
      <c r="K24" s="41"/>
      <c r="S24" s="41"/>
      <c r="T24" s="41"/>
      <c r="U24" s="41"/>
      <c r="V24" s="41"/>
    </row>
    <row r="25" spans="2:22" x14ac:dyDescent="0.2">
      <c r="H25" s="41"/>
      <c r="I25" s="41"/>
      <c r="J25" s="41"/>
      <c r="K25" s="41"/>
      <c r="S25" s="41"/>
      <c r="T25" s="41"/>
      <c r="U25" s="41"/>
      <c r="V25" s="41"/>
    </row>
    <row r="26" spans="2:22" x14ac:dyDescent="0.2">
      <c r="H26" s="41"/>
      <c r="I26" s="41"/>
      <c r="J26" s="41"/>
      <c r="K26" s="41"/>
      <c r="S26" s="41"/>
      <c r="T26" s="41"/>
      <c r="U26" s="41"/>
      <c r="V26" s="41"/>
    </row>
    <row r="27" spans="2:22" x14ac:dyDescent="0.2">
      <c r="H27" s="41"/>
      <c r="I27" s="41"/>
      <c r="J27" s="41"/>
      <c r="K27" s="41"/>
      <c r="S27" s="41"/>
      <c r="T27" s="41"/>
      <c r="U27" s="41"/>
      <c r="V27" s="41"/>
    </row>
    <row r="28" spans="2:22" x14ac:dyDescent="0.2">
      <c r="H28" s="41"/>
      <c r="I28" s="41"/>
      <c r="J28" s="41"/>
      <c r="K28" s="41"/>
      <c r="S28" s="41"/>
      <c r="T28" s="41"/>
      <c r="U28" s="41"/>
      <c r="V28" s="41"/>
    </row>
    <row r="29" spans="2:22" x14ac:dyDescent="0.2">
      <c r="H29" s="41"/>
      <c r="I29" s="41"/>
      <c r="J29" s="41"/>
      <c r="K29" s="41"/>
      <c r="S29" s="41"/>
      <c r="T29" s="41"/>
      <c r="U29" s="41"/>
      <c r="V29" s="41"/>
    </row>
    <row r="30" spans="2:22" x14ac:dyDescent="0.2">
      <c r="H30" s="41"/>
      <c r="I30" s="41"/>
      <c r="J30" s="41"/>
      <c r="K30" s="41"/>
      <c r="S30" s="41"/>
      <c r="T30" s="41"/>
      <c r="U30" s="41"/>
      <c r="V30" s="41"/>
    </row>
    <row r="31" spans="2:22" x14ac:dyDescent="0.2">
      <c r="H31" s="41"/>
      <c r="I31" s="41"/>
      <c r="J31" s="41"/>
      <c r="K31" s="41"/>
      <c r="S31" s="41"/>
      <c r="T31" s="41"/>
      <c r="U31" s="41"/>
      <c r="V31" s="41"/>
    </row>
    <row r="32" spans="2:22" x14ac:dyDescent="0.2">
      <c r="H32" s="41"/>
      <c r="I32" s="41"/>
      <c r="J32" s="41"/>
      <c r="K32" s="41"/>
      <c r="S32" s="41"/>
      <c r="T32" s="41"/>
      <c r="U32" s="41"/>
      <c r="V32" s="41"/>
    </row>
    <row r="33" spans="2:22" x14ac:dyDescent="0.2">
      <c r="H33" s="41"/>
      <c r="I33" s="41"/>
      <c r="J33" s="41"/>
      <c r="K33" s="41"/>
      <c r="S33" s="41"/>
      <c r="T33" s="41"/>
      <c r="U33" s="41"/>
      <c r="V33" s="41"/>
    </row>
    <row r="35" spans="2:22" x14ac:dyDescent="0.2">
      <c r="B35" s="16" t="s">
        <v>78</v>
      </c>
    </row>
    <row r="36" spans="2:22" ht="16" customHeight="1" x14ac:dyDescent="0.2">
      <c r="M36" s="16" t="s">
        <v>79</v>
      </c>
    </row>
    <row r="37" spans="2:22" x14ac:dyDescent="0.2">
      <c r="H37" s="41" t="s">
        <v>125</v>
      </c>
      <c r="I37" s="41"/>
      <c r="J37" s="41"/>
      <c r="K37" s="41"/>
      <c r="S37" s="41" t="s">
        <v>82</v>
      </c>
      <c r="T37" s="41"/>
      <c r="U37" s="41"/>
      <c r="V37" s="41"/>
    </row>
    <row r="38" spans="2:22" x14ac:dyDescent="0.2">
      <c r="H38" s="41"/>
      <c r="I38" s="41"/>
      <c r="J38" s="41"/>
      <c r="K38" s="41"/>
      <c r="S38" s="41"/>
      <c r="T38" s="41"/>
      <c r="U38" s="41"/>
      <c r="V38" s="41"/>
    </row>
    <row r="39" spans="2:22" x14ac:dyDescent="0.2">
      <c r="H39" s="41"/>
      <c r="I39" s="41"/>
      <c r="J39" s="41"/>
      <c r="K39" s="41"/>
      <c r="S39" s="41"/>
      <c r="T39" s="41"/>
      <c r="U39" s="41"/>
      <c r="V39" s="41"/>
    </row>
    <row r="40" spans="2:22" x14ac:dyDescent="0.2">
      <c r="H40" s="41"/>
      <c r="I40" s="41"/>
      <c r="J40" s="41"/>
      <c r="K40" s="41"/>
      <c r="S40" s="41"/>
      <c r="T40" s="41"/>
      <c r="U40" s="41"/>
      <c r="V40" s="41"/>
    </row>
    <row r="41" spans="2:22" x14ac:dyDescent="0.2">
      <c r="H41" s="41"/>
      <c r="I41" s="41"/>
      <c r="J41" s="41"/>
      <c r="K41" s="41"/>
      <c r="S41" s="41"/>
      <c r="T41" s="41"/>
      <c r="U41" s="41"/>
      <c r="V41" s="41"/>
    </row>
    <row r="42" spans="2:22" x14ac:dyDescent="0.2">
      <c r="H42" s="41"/>
      <c r="I42" s="41"/>
      <c r="J42" s="41"/>
      <c r="K42" s="41"/>
      <c r="S42" s="41"/>
      <c r="T42" s="41"/>
      <c r="U42" s="41"/>
      <c r="V42" s="41"/>
    </row>
    <row r="43" spans="2:22" x14ac:dyDescent="0.2">
      <c r="H43" s="41"/>
      <c r="I43" s="41"/>
      <c r="J43" s="41"/>
      <c r="K43" s="41"/>
      <c r="S43" s="41"/>
      <c r="T43" s="41"/>
      <c r="U43" s="41"/>
      <c r="V43" s="41"/>
    </row>
    <row r="44" spans="2:22" x14ac:dyDescent="0.2">
      <c r="H44" s="41"/>
      <c r="I44" s="41"/>
      <c r="J44" s="41"/>
      <c r="K44" s="41"/>
      <c r="S44" s="41"/>
      <c r="T44" s="41"/>
      <c r="U44" s="41"/>
      <c r="V44" s="41"/>
    </row>
    <row r="45" spans="2:22" x14ac:dyDescent="0.2">
      <c r="H45" s="41"/>
      <c r="I45" s="41"/>
      <c r="J45" s="41"/>
      <c r="K45" s="41"/>
      <c r="S45" s="41"/>
      <c r="T45" s="41"/>
      <c r="U45" s="41"/>
      <c r="V45" s="41"/>
    </row>
    <row r="46" spans="2:22" x14ac:dyDescent="0.2">
      <c r="H46" s="41"/>
      <c r="I46" s="41"/>
      <c r="J46" s="41"/>
      <c r="K46" s="41"/>
      <c r="S46" s="41"/>
      <c r="T46" s="41"/>
      <c r="U46" s="41"/>
      <c r="V46" s="41"/>
    </row>
    <row r="47" spans="2:22" x14ac:dyDescent="0.2">
      <c r="H47" s="41"/>
      <c r="I47" s="41"/>
      <c r="J47" s="41"/>
      <c r="K47" s="41"/>
      <c r="S47" s="41"/>
      <c r="T47" s="41"/>
      <c r="U47" s="41"/>
      <c r="V47" s="41"/>
    </row>
    <row r="48" spans="2:22" x14ac:dyDescent="0.2">
      <c r="H48" s="41"/>
      <c r="I48" s="41"/>
      <c r="J48" s="41"/>
      <c r="K48" s="41"/>
      <c r="S48" s="41"/>
      <c r="T48" s="41"/>
      <c r="U48" s="41"/>
      <c r="V48" s="41"/>
    </row>
    <row r="49" spans="8:22" x14ac:dyDescent="0.2">
      <c r="H49" s="41"/>
      <c r="I49" s="41"/>
      <c r="J49" s="41"/>
      <c r="K49" s="41"/>
      <c r="S49" s="41"/>
      <c r="T49" s="41"/>
      <c r="U49" s="41"/>
      <c r="V49" s="41"/>
    </row>
    <row r="50" spans="8:22" x14ac:dyDescent="0.2">
      <c r="H50" s="41"/>
      <c r="I50" s="41"/>
      <c r="J50" s="41"/>
      <c r="K50" s="41"/>
      <c r="S50" s="41"/>
      <c r="T50" s="41"/>
      <c r="U50" s="41"/>
      <c r="V50" s="41"/>
    </row>
  </sheetData>
  <mergeCells count="7">
    <mergeCell ref="S37:V50"/>
    <mergeCell ref="B2:N2"/>
    <mergeCell ref="H4:K17"/>
    <mergeCell ref="S4:V17"/>
    <mergeCell ref="H20:K33"/>
    <mergeCell ref="S20:V33"/>
    <mergeCell ref="H37:K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Tabulación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2022-05-17T18:48:44Z</dcterms:created>
  <dcterms:modified xsi:type="dcterms:W3CDTF">2022-06-02T16:12:48Z</dcterms:modified>
</cp:coreProperties>
</file>